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ТЕНДЕРИ\Оксфам ремонти\"/>
    </mc:Choice>
  </mc:AlternateContent>
  <xr:revisionPtr revIDLastSave="0" documentId="13_ncr:1_{A313CF5C-88A0-44CB-884C-C1FC270F58C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2" i="1"/>
  <c r="D61" i="1"/>
  <c r="D55" i="1"/>
  <c r="D37" i="1"/>
  <c r="D36" i="1"/>
  <c r="D35" i="1"/>
  <c r="D34" i="1"/>
  <c r="D33" i="1"/>
  <c r="D32" i="1"/>
  <c r="D29" i="1"/>
  <c r="D28" i="1"/>
  <c r="D25" i="1"/>
  <c r="D14" i="1"/>
  <c r="D12" i="1"/>
  <c r="D11" i="1"/>
  <c r="D10" i="1"/>
  <c r="D9" i="1"/>
  <c r="D8" i="1"/>
  <c r="D257" i="1" l="1"/>
  <c r="D256" i="1"/>
  <c r="D258" i="1" s="1"/>
  <c r="D249" i="1"/>
  <c r="D248" i="1"/>
  <c r="D197" i="1" l="1"/>
  <c r="D200" i="1" s="1"/>
  <c r="D196" i="1"/>
  <c r="D192" i="1"/>
  <c r="D169" i="1"/>
  <c r="D166" i="1"/>
  <c r="D198" i="1" l="1"/>
  <c r="D199" i="1" s="1"/>
  <c r="D201" i="1" s="1"/>
  <c r="D141" i="1" l="1"/>
  <c r="D143" i="1" s="1"/>
  <c r="D130" i="1"/>
  <c r="D133" i="1" s="1"/>
  <c r="D123" i="1"/>
  <c r="D122" i="1"/>
  <c r="D134" i="1" l="1"/>
  <c r="D137" i="1" s="1"/>
  <c r="D147" i="1"/>
  <c r="D145" i="1"/>
  <c r="D149" i="1" s="1"/>
  <c r="D144" i="1"/>
  <c r="D142" i="1"/>
  <c r="D131" i="1"/>
  <c r="D132" i="1"/>
  <c r="D136" i="1" s="1"/>
  <c r="D78" i="1" l="1"/>
</calcChain>
</file>

<file path=xl/sharedStrings.xml><?xml version="1.0" encoding="utf-8"?>
<sst xmlns="http://schemas.openxmlformats.org/spreadsheetml/2006/main" count="490" uniqueCount="146">
  <si>
    <t>Демонтажні роботи</t>
  </si>
  <si>
    <t>Демонтаж вентиляційної системи</t>
  </si>
  <si>
    <t>м/п</t>
  </si>
  <si>
    <t>Зачищення оздоблення стін</t>
  </si>
  <si>
    <t>м2</t>
  </si>
  <si>
    <t>Демонтаж керамічної плитки стінової</t>
  </si>
  <si>
    <t>Демонтаж плитки підлоги</t>
  </si>
  <si>
    <t>Демонтаж цементної / бетонної стяжки</t>
  </si>
  <si>
    <t>Демонтаж світильників накладних</t>
  </si>
  <si>
    <t xml:space="preserve"> шт</t>
  </si>
  <si>
    <t>Демонтаж труб Х/Г водопостачання</t>
  </si>
  <si>
    <t>Демонтаж міжкімнатних дверних блоків</t>
  </si>
  <si>
    <t>шт</t>
  </si>
  <si>
    <t>Демонтаж каналізації </t>
  </si>
  <si>
    <t>Демонтаж сантех обладнання (душова кабіна, умивальник, унітаз, змішувачі)</t>
  </si>
  <si>
    <t>Загальнобудівельні роботи</t>
  </si>
  <si>
    <t>Монтаж готових дверних блоків з металопластику</t>
  </si>
  <si>
    <t>Формування дверного перерізу</t>
  </si>
  <si>
    <t>Двері металлапластикові с заповненям сендвіч панелями</t>
  </si>
  <si>
    <t>Теплоізоляція проміжків між віконними блоками та стінами</t>
  </si>
  <si>
    <t>Підлоги</t>
  </si>
  <si>
    <t>Залиття цементно-пісчаної стяжки, товщ. 40мм ( робота за матеріалом)</t>
  </si>
  <si>
    <t xml:space="preserve">Влштування обмазувальної  гідроізоляції підлоги в санвузлах з заходом на стіну 20 см.  (робота з матеріалом) </t>
  </si>
  <si>
    <t>Грунтування підлоги</t>
  </si>
  <si>
    <t>Монтаж плитки керамічної типу грес</t>
  </si>
  <si>
    <t>Плитка керамічна Грес 30х30 0,8мм 1-й сорт Клас зносостійкості -3</t>
  </si>
  <si>
    <t>Клей для влаштування плитки</t>
  </si>
  <si>
    <t>кг</t>
  </si>
  <si>
    <t>Грунтовка глибокопроникна</t>
  </si>
  <si>
    <t>л</t>
  </si>
  <si>
    <t>Стіни</t>
  </si>
  <si>
    <t>Влаштування фальш стін з гіпсокартону на клею   ( робота з матеріалом)</t>
  </si>
  <si>
    <t>Грунтування стін</t>
  </si>
  <si>
    <t>Стелі</t>
  </si>
  <si>
    <t>Влаштування стелі з ГКЛ ( робота з матеріалом)</t>
  </si>
  <si>
    <t xml:space="preserve">Шпатлювання стелі гіпсовими сумішами </t>
  </si>
  <si>
    <t>Грунтування поверхні стелі</t>
  </si>
  <si>
    <t>Фарбування фарбою водоемульсійною</t>
  </si>
  <si>
    <t>Шпаклівка мінеральна, ДБН Д.2.5-8-2001</t>
  </si>
  <si>
    <t>Фарба водоемульсійна матова. морозостійка, еластична, стійка до миття. Клас стійкості до миття -1</t>
  </si>
  <si>
    <t xml:space="preserve"> Мережі електропостачання</t>
  </si>
  <si>
    <t>Монтаж світильників</t>
  </si>
  <si>
    <t>Світильник, накладний на 2 лампи</t>
  </si>
  <si>
    <t>Водопровід та каналізація</t>
  </si>
  <si>
    <t>Монтаж труб Х/Г водопостачання зі всіма комлектуючами (фітінги,крани,кріплення то що)</t>
  </si>
  <si>
    <t>Монтаж труб каналізації зі всіма комплектуючими (кріпленням, перехідниками то що)</t>
  </si>
  <si>
    <t>Монтаж умивальника в комплекті з змішувачем, сіфоном та ін. / мийки</t>
  </si>
  <si>
    <t>Монтаж унітаза в комплекті</t>
  </si>
  <si>
    <t>Монтаж металевих поручнів в сан. вузлі</t>
  </si>
  <si>
    <t>Труби Х/Г водопостачання полiпропiленовi дiам. 20х3,4 зі всіма комплектуючими  (фітінги,крани,кріплення то що)</t>
  </si>
  <si>
    <t>Труби зовнішньої каналізації ПВХ
діаметром 32-110х3,2 мм зі всіма комплектуючими (Хрестови,кути,ревізії,кріплення то що)</t>
  </si>
  <si>
    <t>Умивальник 65 см, укомплектований змішувачем г/х та сифоном(матеріал корпусу змішувача - латунь, покриття - хром, форма відливу - традиційна, монтаж - на вибір, спосіб монтажу - вертикальний, кількість монтажних отворів - один, тип підводки - гнучкий, запірний клапан - керамічний картридж) комплект підключення та монтажу</t>
  </si>
  <si>
    <t>Унітаз із змивним бачком та сидінням дюропласт та комплектом підключення(комплектація: кришка, унітаз, бачок; колір - білий; категорія - компакти; злив води у каналізацію - горизонтальний; матеріал петель метал; монтаж підлоговий; підведення води - нижнє) комплект підключення та монтажу</t>
  </si>
  <si>
    <t>Поручень прямий настінний хромований 400 мм d=32 мм</t>
  </si>
  <si>
    <t>Інші роботи</t>
  </si>
  <si>
    <t>Збір та транспортування будівельного сміття з дотриманням вимог безпеки щодо азбестових ризиків до місця навантаження.</t>
  </si>
  <si>
    <t>тн</t>
  </si>
  <si>
    <t>Доставка будівельних матеріалів</t>
  </si>
  <si>
    <t>Завантаження та розвантаження будівельних матеріалів / сміття (з дотриманням вимог безпеки щодо азбестових ризиків)</t>
  </si>
  <si>
    <t xml:space="preserve">Транспортні послуги по вивезенню будівельного сміття </t>
  </si>
  <si>
    <t>Демонтаж душового піддона</t>
  </si>
  <si>
    <t>Демонтаж сантехнічного обладнання</t>
  </si>
  <si>
    <t>Демонтаж металевіх поручнів</t>
  </si>
  <si>
    <t>Монтаж душового піддону в комплекті (змішувач, сіфон,кріплення то що)</t>
  </si>
  <si>
    <t>Монтаж крісла для душу відкідного</t>
  </si>
  <si>
    <t>Підключення переходів з труби ППР до існуючих стальних стояків Робота+матеріал (кріплення, фасонні частини)</t>
  </si>
  <si>
    <t>Душовий піддон 900х900 (в комплекті з  змішувачем, кріпленням, трапом, сіфоном то що) комплект підключення та монтажу</t>
  </si>
  <si>
    <t>Сидіння для інвалідів,душове відкідне SD-01</t>
  </si>
  <si>
    <t>Поручень прямий настінний хромований 600 мм d=32 мм</t>
  </si>
  <si>
    <t>Комплект кріплень для поручнів та сидінь</t>
  </si>
  <si>
    <t>Демонтаж з/б пандусу</t>
  </si>
  <si>
    <t xml:space="preserve"> м2</t>
  </si>
  <si>
    <t>Демонтаж металевих перил огородження</t>
  </si>
  <si>
    <t>м</t>
  </si>
  <si>
    <t>Планування грунту перед влаштуванням металевого пандусу</t>
  </si>
  <si>
    <t>Монтаж металевих конструкцій пандусу</t>
  </si>
  <si>
    <t>Монтаж металевих поручнів огородження</t>
  </si>
  <si>
    <t>Фарбування металевих конструкцій</t>
  </si>
  <si>
    <t>Фарбування  металевих поручнів</t>
  </si>
  <si>
    <t>Металеві констукції ( кутик, профільна труба, листи ПВЛ )</t>
  </si>
  <si>
    <t>Грунтовка ГФ - 021</t>
  </si>
  <si>
    <t xml:space="preserve">Фарба ПФ -115 </t>
  </si>
  <si>
    <t>Витратні матеріали ( електроди, відрізні круги, бури, пензлик, валік)</t>
  </si>
  <si>
    <t>Зачищення оздоблення стель</t>
  </si>
  <si>
    <t>Влаштування вентиляційних решітов в дверних полотнах</t>
  </si>
  <si>
    <t>Решітка дверна вентиляційна</t>
  </si>
  <si>
    <t>Усунення грибка та/або плісняви на 
стінах та стелі</t>
  </si>
  <si>
    <t>Локальний ремонт раковин, сколів, нерівностей та інших локальних дефектів на бетонних та залізобетонних поверхнях стін</t>
  </si>
  <si>
    <t>Шпатлювання стін гіпсовими сумішами у 2 шари</t>
  </si>
  <si>
    <t xml:space="preserve"> Фарбування стін фарбами на водній/масляній основі</t>
  </si>
  <si>
    <t>Штукатурка для стін гіпсова МП-75 (або аналог)</t>
  </si>
  <si>
    <t>Шпаклівка гіпсова, фінішна</t>
  </si>
  <si>
    <t>Розчин Tikkurila Homeenpoisto (Тіккуріла Хомеенпойсто)</t>
  </si>
  <si>
    <t>Стеля</t>
  </si>
  <si>
    <t>Локальний ремонт раковин, сколів, нерівностей та інших локальних дефектів на бетонних та залізобетонних поверхнях стелі</t>
  </si>
  <si>
    <t>Мережі електропостачання</t>
  </si>
  <si>
    <t>Монтаж металевих поручнів в сан. Вузлі</t>
  </si>
  <si>
    <t>Поручень прямий настінний хромований 1000 мм d=32 мм</t>
  </si>
  <si>
    <t>Демонтаж вентиляційної решітки</t>
  </si>
  <si>
    <t>Чистка вентиляційного каналу (комплекс робіт)</t>
  </si>
  <si>
    <t>Зачищення оздоблення відкосів</t>
  </si>
  <si>
    <t>Штробління стін</t>
  </si>
  <si>
    <t>Двері металлапластикові с заповрненям сендвіч панелями</t>
  </si>
  <si>
    <t>Локальній ремонт перегородки ( комплекс робот)</t>
  </si>
  <si>
    <t>Монтаж плитки керамічної типу грес відкосі</t>
  </si>
  <si>
    <t>Обробка стін проти грибковим розчином</t>
  </si>
  <si>
    <t>Монтаж електропроводки в коробах по стінах</t>
  </si>
  <si>
    <t>Провід з мідними жилами ВВП 3х2,5</t>
  </si>
  <si>
    <t xml:space="preserve"> м.п.</t>
  </si>
  <si>
    <t>Короб пластиковий</t>
  </si>
  <si>
    <t>м.п.</t>
  </si>
  <si>
    <t>Опалення та вентиляція</t>
  </si>
  <si>
    <t>Монтаж канальних осьових вентиляторів (робота з матеріалами)</t>
  </si>
  <si>
    <t>Венилятор витяжний 100 мм</t>
  </si>
  <si>
    <t>Монтаж ревізійних люків</t>
  </si>
  <si>
    <t>Люк ревізійний пластиковий 300х300 мм</t>
  </si>
  <si>
    <t>Монтаж душової кабіни в комплекті (змішувач, сіфон,кріплення то що)</t>
  </si>
  <si>
    <t>Душевий піддон 600х600 (в комплекті з  змішувачем, кріпленням, трапом то що) комплект підключення та монтажу</t>
  </si>
  <si>
    <t>Шпатлювання віконних/дверних укосів у 2 шари</t>
  </si>
  <si>
    <t>Фарбування стін фарбами на водній/масляній основі</t>
  </si>
  <si>
    <t>Монтаж змішувачів</t>
  </si>
  <si>
    <t>Змішувач для ванни хромований з гусаком</t>
  </si>
  <si>
    <t>Сидиння для душу відкідне 450*550 мм</t>
  </si>
  <si>
    <t xml:space="preserve">Лот 1 </t>
  </si>
  <si>
    <t>м. Ржищів, Київська обл.</t>
  </si>
  <si>
    <t xml:space="preserve">             Додаток 1</t>
  </si>
  <si>
    <t>Лот 2</t>
  </si>
  <si>
    <t>с. Гузьке, Макарівська ОТГ, Київська обл.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</si>
  <si>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с. Гузьке, Макарівська ОТГ, Київська обл.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</si>
  <si>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м. Ржищів, Київська обл.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</si>
  <si>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>м. Київ, Київська обл.</t>
  </si>
  <si>
    <t>Лот 3</t>
  </si>
  <si>
    <t>Лот 4</t>
  </si>
  <si>
    <t>с. Чайки Київська обл</t>
  </si>
  <si>
    <t xml:space="preserve"> с. Горностайпіль, Київська обл. Іванківська ОТГ</t>
  </si>
  <si>
    <t>ЛОТ 5</t>
  </si>
  <si>
    <t>ЛОТ 6</t>
  </si>
  <si>
    <t xml:space="preserve"> м. Чернігів, Чернігвської обл.</t>
  </si>
  <si>
    <t>Шпаклівка мінеральна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</si>
  <si>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м. Київ, Київська обл.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</si>
  <si>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с. Чайки Київська обл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</si>
  <si>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 с. Горностайпіль, Київська обл. Іванківська ОТГ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</si>
  <si>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>Для більш детального ознайомлення з об’ємами робіт та коректного прорахунку цінової пропозиції пропонується відвідування об’єкту на адресу:
Місце дислокації об’єкта: м. Чернігів, Чернігвської обл.
*Примітка : Прошу звернути увагу Додаток 1 «Перелік робіт та матеріалів по проекту» поділена на лоти та подається на кожен лот як окремий файл</t>
  </si>
  <si>
    <t xml:space="preserve">
                          ________________________                              _______________________________                                     
                          Підпис відповідальної особи                                                          ПІБ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</si>
  <si>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RFP  25/1.10.23 Перелік робіт та матеріалів по проекту.</t>
  </si>
  <si>
    <t>Проект OXFAM "Ремонт приміщень в Геріатрічному пансіонаті Київської та Чернігівської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</si>
</sst>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b/>
      <sz val="11"/>
      <color rgb="FF2222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2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9"/>
  <sheetViews>
    <sheetView tabSelected="1" topLeftCell="A229" workbookViewId="0">
      <selection activeCell="B233" sqref="B233"/>
    </sheetView>
  </sheetViews>
  <sheetFormatPr defaultRowHeight="14.4" x14ac:dyDescent="0.3"/>
  <cols>
    <col min="1" max="1" width="7.77734375" customWidth="1"/>
    <col min="2" max="2" width="64.33203125" customWidth="1"/>
    <col min="3" max="3" width="9" customWidth="1"/>
    <col min="4" max="4" width="12.109375" customWidth="1"/>
  </cols>
  <sheetData>
    <row r="1" spans="1:8" x14ac:dyDescent="0.3">
      <c r="C1" s="105" t="s">
        <v>125</v>
      </c>
      <c r="D1" s="105"/>
    </row>
    <row r="2" spans="1:8" ht="32.4" customHeight="1" x14ac:dyDescent="0.3">
      <c r="A2" s="104" t="s">
        <v>144</v>
      </c>
      <c r="B2" s="105"/>
      <c r="C2" s="105"/>
      <c r="D2" s="105"/>
    </row>
    <row r="4" spans="1:8" x14ac:dyDescent="0.3">
      <c r="A4" s="106" t="s">
        <v>145</v>
      </c>
      <c r="B4" s="106"/>
      <c r="C4" s="106"/>
      <c r="D4" s="106"/>
    </row>
    <row r="5" spans="1:8" x14ac:dyDescent="0.3">
      <c r="A5" s="58"/>
      <c r="B5" s="58"/>
      <c r="C5" s="58"/>
      <c r="D5" s="58"/>
    </row>
    <row r="6" spans="1:8" x14ac:dyDescent="0.3">
      <c r="A6" s="63" t="s">
        <v>123</v>
      </c>
      <c r="B6" s="61" t="s">
        <v>124</v>
      </c>
    </row>
    <row r="7" spans="1:8" x14ac:dyDescent="0.3">
      <c r="A7" s="109" t="s">
        <v>0</v>
      </c>
      <c r="B7" s="109"/>
      <c r="C7" s="1"/>
      <c r="D7" s="1"/>
    </row>
    <row r="8" spans="1:8" x14ac:dyDescent="0.3">
      <c r="A8" s="15">
        <v>1</v>
      </c>
      <c r="B8" s="3" t="s">
        <v>1</v>
      </c>
      <c r="C8" s="4" t="s">
        <v>2</v>
      </c>
      <c r="D8" s="5">
        <f>3*5</f>
        <v>15</v>
      </c>
    </row>
    <row r="9" spans="1:8" x14ac:dyDescent="0.3">
      <c r="A9" s="15">
        <v>2</v>
      </c>
      <c r="B9" s="6" t="s">
        <v>3</v>
      </c>
      <c r="C9" s="4" t="s">
        <v>4</v>
      </c>
      <c r="D9" s="5">
        <f>8.5*5</f>
        <v>42.5</v>
      </c>
    </row>
    <row r="10" spans="1:8" x14ac:dyDescent="0.3">
      <c r="A10" s="15">
        <v>3</v>
      </c>
      <c r="B10" s="7" t="s">
        <v>5</v>
      </c>
      <c r="C10" s="8" t="s">
        <v>4</v>
      </c>
      <c r="D10" s="5">
        <f>8.5*5</f>
        <v>42.5</v>
      </c>
    </row>
    <row r="11" spans="1:8" x14ac:dyDescent="0.3">
      <c r="A11" s="15">
        <v>4</v>
      </c>
      <c r="B11" s="9" t="s">
        <v>6</v>
      </c>
      <c r="C11" s="8" t="s">
        <v>4</v>
      </c>
      <c r="D11" s="5">
        <f>2*5</f>
        <v>10</v>
      </c>
    </row>
    <row r="12" spans="1:8" x14ac:dyDescent="0.3">
      <c r="A12" s="15">
        <v>5</v>
      </c>
      <c r="B12" s="3" t="s">
        <v>7</v>
      </c>
      <c r="C12" s="4" t="s">
        <v>4</v>
      </c>
      <c r="D12" s="5">
        <f>2*5</f>
        <v>10</v>
      </c>
      <c r="H12" s="59"/>
    </row>
    <row r="13" spans="1:8" x14ac:dyDescent="0.3">
      <c r="A13" s="15">
        <v>6</v>
      </c>
      <c r="B13" s="7" t="s">
        <v>8</v>
      </c>
      <c r="C13" s="8" t="s">
        <v>9</v>
      </c>
      <c r="D13" s="5">
        <v>5</v>
      </c>
    </row>
    <row r="14" spans="1:8" x14ac:dyDescent="0.3">
      <c r="A14" s="15">
        <v>7</v>
      </c>
      <c r="B14" s="3" t="s">
        <v>10</v>
      </c>
      <c r="C14" s="4" t="s">
        <v>2</v>
      </c>
      <c r="D14" s="5">
        <f>4*5</f>
        <v>20</v>
      </c>
    </row>
    <row r="15" spans="1:8" x14ac:dyDescent="0.3">
      <c r="A15" s="15">
        <v>8</v>
      </c>
      <c r="B15" s="3" t="s">
        <v>11</v>
      </c>
      <c r="C15" s="4" t="s">
        <v>12</v>
      </c>
      <c r="D15" s="10">
        <v>5</v>
      </c>
    </row>
    <row r="16" spans="1:8" x14ac:dyDescent="0.3">
      <c r="A16" s="15">
        <v>9</v>
      </c>
      <c r="B16" s="3" t="s">
        <v>13</v>
      </c>
      <c r="C16" s="4" t="s">
        <v>2</v>
      </c>
      <c r="D16" s="10">
        <v>10</v>
      </c>
    </row>
    <row r="17" spans="1:4" ht="27.6" x14ac:dyDescent="0.3">
      <c r="A17" s="15">
        <v>10</v>
      </c>
      <c r="B17" s="3" t="s">
        <v>14</v>
      </c>
      <c r="C17" s="4" t="s">
        <v>12</v>
      </c>
      <c r="D17" s="10">
        <v>10</v>
      </c>
    </row>
    <row r="18" spans="1:4" x14ac:dyDescent="0.3">
      <c r="A18" s="102" t="s">
        <v>15</v>
      </c>
      <c r="B18" s="103"/>
      <c r="C18" s="1"/>
      <c r="D18" s="1"/>
    </row>
    <row r="19" spans="1:4" x14ac:dyDescent="0.3">
      <c r="A19" s="11">
        <v>1</v>
      </c>
      <c r="B19" s="6" t="s">
        <v>16</v>
      </c>
      <c r="C19" s="4" t="s">
        <v>12</v>
      </c>
      <c r="D19" s="12">
        <v>5</v>
      </c>
    </row>
    <row r="20" spans="1:4" x14ac:dyDescent="0.3">
      <c r="A20" s="11">
        <v>2</v>
      </c>
      <c r="B20" s="6" t="s">
        <v>17</v>
      </c>
      <c r="C20" s="4" t="s">
        <v>12</v>
      </c>
      <c r="D20" s="12">
        <v>5</v>
      </c>
    </row>
    <row r="21" spans="1:4" x14ac:dyDescent="0.3">
      <c r="A21" s="11">
        <v>2</v>
      </c>
      <c r="B21" s="13" t="s">
        <v>18</v>
      </c>
      <c r="C21" s="4" t="s">
        <v>12</v>
      </c>
      <c r="D21" s="14">
        <v>5</v>
      </c>
    </row>
    <row r="22" spans="1:4" x14ac:dyDescent="0.3">
      <c r="A22" s="11">
        <v>3</v>
      </c>
      <c r="B22" s="3" t="s">
        <v>19</v>
      </c>
      <c r="C22" s="4" t="s">
        <v>2</v>
      </c>
      <c r="D22" s="14">
        <v>25</v>
      </c>
    </row>
    <row r="23" spans="1:4" x14ac:dyDescent="0.3">
      <c r="A23" s="102" t="s">
        <v>20</v>
      </c>
      <c r="B23" s="110"/>
      <c r="C23" s="1"/>
      <c r="D23" s="1"/>
    </row>
    <row r="24" spans="1:4" x14ac:dyDescent="0.3">
      <c r="A24" s="2">
        <v>1</v>
      </c>
      <c r="B24" s="7" t="s">
        <v>21</v>
      </c>
      <c r="C24" s="8" t="s">
        <v>4</v>
      </c>
      <c r="D24" s="15">
        <v>10</v>
      </c>
    </row>
    <row r="25" spans="1:4" ht="27.6" x14ac:dyDescent="0.3">
      <c r="A25" s="2">
        <v>2</v>
      </c>
      <c r="B25" s="7" t="s">
        <v>22</v>
      </c>
      <c r="C25" s="8" t="s">
        <v>4</v>
      </c>
      <c r="D25" s="15">
        <f>2.4*5</f>
        <v>12</v>
      </c>
    </row>
    <row r="26" spans="1:4" x14ac:dyDescent="0.3">
      <c r="A26" s="2">
        <v>3</v>
      </c>
      <c r="B26" s="7" t="s">
        <v>23</v>
      </c>
      <c r="C26" s="8" t="s">
        <v>4</v>
      </c>
      <c r="D26" s="15">
        <v>20</v>
      </c>
    </row>
    <row r="27" spans="1:4" x14ac:dyDescent="0.3">
      <c r="A27" s="2">
        <v>4</v>
      </c>
      <c r="B27" s="7" t="s">
        <v>24</v>
      </c>
      <c r="C27" s="8" t="s">
        <v>4</v>
      </c>
      <c r="D27" s="15">
        <v>10</v>
      </c>
    </row>
    <row r="28" spans="1:4" x14ac:dyDescent="0.3">
      <c r="A28" s="2">
        <v>5</v>
      </c>
      <c r="B28" s="7" t="s">
        <v>25</v>
      </c>
      <c r="C28" s="8" t="s">
        <v>4</v>
      </c>
      <c r="D28" s="15">
        <f>2.1*5</f>
        <v>10.5</v>
      </c>
    </row>
    <row r="29" spans="1:4" x14ac:dyDescent="0.3">
      <c r="A29" s="2">
        <v>6</v>
      </c>
      <c r="B29" s="7" t="s">
        <v>26</v>
      </c>
      <c r="C29" s="8" t="s">
        <v>27</v>
      </c>
      <c r="D29" s="15">
        <f>15*5</f>
        <v>75</v>
      </c>
    </row>
    <row r="30" spans="1:4" x14ac:dyDescent="0.3">
      <c r="A30" s="2">
        <v>7</v>
      </c>
      <c r="B30" s="7" t="s">
        <v>28</v>
      </c>
      <c r="C30" s="8" t="s">
        <v>29</v>
      </c>
      <c r="D30" s="15">
        <v>5</v>
      </c>
    </row>
    <row r="31" spans="1:4" x14ac:dyDescent="0.3">
      <c r="A31" s="111" t="s">
        <v>30</v>
      </c>
      <c r="B31" s="109"/>
      <c r="C31" s="1"/>
      <c r="D31" s="1"/>
    </row>
    <row r="32" spans="1:4" ht="27.6" x14ac:dyDescent="0.3">
      <c r="A32" s="2">
        <v>1</v>
      </c>
      <c r="B32" s="7" t="s">
        <v>31</v>
      </c>
      <c r="C32" s="15" t="s">
        <v>4</v>
      </c>
      <c r="D32" s="15">
        <f>12.5*5</f>
        <v>62.5</v>
      </c>
    </row>
    <row r="33" spans="1:4" x14ac:dyDescent="0.3">
      <c r="A33" s="2">
        <v>2</v>
      </c>
      <c r="B33" s="16" t="s">
        <v>24</v>
      </c>
      <c r="C33" s="8" t="s">
        <v>4</v>
      </c>
      <c r="D33" s="15">
        <f>12.5*5</f>
        <v>62.5</v>
      </c>
    </row>
    <row r="34" spans="1:4" x14ac:dyDescent="0.3">
      <c r="A34" s="2">
        <v>3</v>
      </c>
      <c r="B34" s="17" t="s">
        <v>32</v>
      </c>
      <c r="C34" s="8" t="s">
        <v>4</v>
      </c>
      <c r="D34" s="15">
        <f>12.5*5</f>
        <v>62.5</v>
      </c>
    </row>
    <row r="35" spans="1:4" x14ac:dyDescent="0.3">
      <c r="A35" s="2">
        <v>5</v>
      </c>
      <c r="B35" s="17" t="s">
        <v>25</v>
      </c>
      <c r="C35" s="8" t="s">
        <v>4</v>
      </c>
      <c r="D35" s="18">
        <f>12.5*1.07*5</f>
        <v>66.875</v>
      </c>
    </row>
    <row r="36" spans="1:4" x14ac:dyDescent="0.3">
      <c r="A36" s="2">
        <v>6</v>
      </c>
      <c r="B36" s="17" t="s">
        <v>26</v>
      </c>
      <c r="C36" s="8" t="s">
        <v>27</v>
      </c>
      <c r="D36" s="15">
        <f>100*5</f>
        <v>500</v>
      </c>
    </row>
    <row r="37" spans="1:4" x14ac:dyDescent="0.3">
      <c r="A37" s="2">
        <v>7</v>
      </c>
      <c r="B37" s="17" t="s">
        <v>28</v>
      </c>
      <c r="C37" s="8" t="s">
        <v>29</v>
      </c>
      <c r="D37" s="15">
        <f>2*5</f>
        <v>10</v>
      </c>
    </row>
    <row r="38" spans="1:4" x14ac:dyDescent="0.3">
      <c r="A38" s="102" t="s">
        <v>33</v>
      </c>
      <c r="B38" s="103"/>
      <c r="C38" s="1"/>
      <c r="D38" s="1"/>
    </row>
    <row r="39" spans="1:4" x14ac:dyDescent="0.3">
      <c r="A39" s="2">
        <v>1</v>
      </c>
      <c r="B39" s="7" t="s">
        <v>34</v>
      </c>
      <c r="C39" s="8" t="s">
        <v>4</v>
      </c>
      <c r="D39" s="15">
        <v>10</v>
      </c>
    </row>
    <row r="40" spans="1:4" x14ac:dyDescent="0.3">
      <c r="A40" s="2">
        <v>2</v>
      </c>
      <c r="B40" s="32" t="s">
        <v>35</v>
      </c>
      <c r="C40" s="8" t="s">
        <v>4</v>
      </c>
      <c r="D40" s="15">
        <v>10</v>
      </c>
    </row>
    <row r="41" spans="1:4" x14ac:dyDescent="0.3">
      <c r="A41" s="2">
        <v>3</v>
      </c>
      <c r="B41" s="9" t="s">
        <v>36</v>
      </c>
      <c r="C41" s="8" t="s">
        <v>4</v>
      </c>
      <c r="D41" s="15">
        <v>10</v>
      </c>
    </row>
    <row r="42" spans="1:4" x14ac:dyDescent="0.3">
      <c r="A42" s="2">
        <v>4</v>
      </c>
      <c r="B42" s="7" t="s">
        <v>37</v>
      </c>
      <c r="C42" s="8" t="s">
        <v>4</v>
      </c>
      <c r="D42" s="15">
        <v>10</v>
      </c>
    </row>
    <row r="43" spans="1:4" x14ac:dyDescent="0.3">
      <c r="A43" s="2">
        <v>5</v>
      </c>
      <c r="B43" s="9" t="s">
        <v>138</v>
      </c>
      <c r="C43" s="8" t="s">
        <v>27</v>
      </c>
      <c r="D43" s="8">
        <v>25</v>
      </c>
    </row>
    <row r="44" spans="1:4" ht="27.6" x14ac:dyDescent="0.3">
      <c r="A44" s="2">
        <v>6</v>
      </c>
      <c r="B44" s="9" t="s">
        <v>39</v>
      </c>
      <c r="C44" s="8" t="s">
        <v>27</v>
      </c>
      <c r="D44" s="5">
        <v>25</v>
      </c>
    </row>
    <row r="45" spans="1:4" x14ac:dyDescent="0.3">
      <c r="A45" s="19">
        <v>7</v>
      </c>
      <c r="B45" s="17" t="s">
        <v>28</v>
      </c>
      <c r="C45" s="8" t="s">
        <v>29</v>
      </c>
      <c r="D45" s="15">
        <v>10</v>
      </c>
    </row>
    <row r="46" spans="1:4" x14ac:dyDescent="0.3">
      <c r="A46" s="102" t="s">
        <v>40</v>
      </c>
      <c r="B46" s="103"/>
      <c r="C46" s="1"/>
      <c r="D46" s="1"/>
    </row>
    <row r="47" spans="1:4" x14ac:dyDescent="0.3">
      <c r="A47" s="2">
        <v>1</v>
      </c>
      <c r="B47" s="17" t="s">
        <v>41</v>
      </c>
      <c r="C47" s="20" t="s">
        <v>12</v>
      </c>
      <c r="D47" s="8">
        <v>5</v>
      </c>
    </row>
    <row r="48" spans="1:4" x14ac:dyDescent="0.3">
      <c r="A48" s="2">
        <v>2</v>
      </c>
      <c r="B48" s="16" t="s">
        <v>42</v>
      </c>
      <c r="C48" s="8" t="s">
        <v>12</v>
      </c>
      <c r="D48" s="8">
        <v>5</v>
      </c>
    </row>
    <row r="49" spans="1:4" x14ac:dyDescent="0.3">
      <c r="A49" s="112" t="s">
        <v>43</v>
      </c>
      <c r="B49" s="113"/>
      <c r="C49" s="21"/>
      <c r="D49" s="21"/>
    </row>
    <row r="50" spans="1:4" ht="27.6" x14ac:dyDescent="0.3">
      <c r="A50" s="22">
        <v>1</v>
      </c>
      <c r="B50" s="23" t="s">
        <v>44</v>
      </c>
      <c r="C50" s="4" t="s">
        <v>2</v>
      </c>
      <c r="D50" s="8">
        <v>25</v>
      </c>
    </row>
    <row r="51" spans="1:4" ht="27.6" x14ac:dyDescent="0.3">
      <c r="A51" s="22">
        <v>2</v>
      </c>
      <c r="B51" s="23" t="s">
        <v>45</v>
      </c>
      <c r="C51" s="4" t="s">
        <v>2</v>
      </c>
      <c r="D51" s="8">
        <v>10</v>
      </c>
    </row>
    <row r="52" spans="1:4" x14ac:dyDescent="0.3">
      <c r="A52" s="22">
        <v>3</v>
      </c>
      <c r="B52" s="23" t="s">
        <v>46</v>
      </c>
      <c r="C52" s="4" t="s">
        <v>12</v>
      </c>
      <c r="D52" s="8">
        <v>5</v>
      </c>
    </row>
    <row r="53" spans="1:4" x14ac:dyDescent="0.3">
      <c r="A53" s="22">
        <v>4</v>
      </c>
      <c r="B53" s="23" t="s">
        <v>47</v>
      </c>
      <c r="C53" s="4" t="s">
        <v>12</v>
      </c>
      <c r="D53" s="8">
        <v>5</v>
      </c>
    </row>
    <row r="54" spans="1:4" x14ac:dyDescent="0.3">
      <c r="A54" s="22">
        <v>5</v>
      </c>
      <c r="B54" s="17" t="s">
        <v>48</v>
      </c>
      <c r="C54" s="8" t="s">
        <v>9</v>
      </c>
      <c r="D54" s="8">
        <v>5</v>
      </c>
    </row>
    <row r="55" spans="1:4" ht="27.6" x14ac:dyDescent="0.3">
      <c r="A55" s="22">
        <v>6</v>
      </c>
      <c r="B55" s="23" t="s">
        <v>49</v>
      </c>
      <c r="C55" s="4" t="s">
        <v>2</v>
      </c>
      <c r="D55" s="24">
        <f>6*5</f>
        <v>30</v>
      </c>
    </row>
    <row r="56" spans="1:4" ht="41.4" x14ac:dyDescent="0.3">
      <c r="A56" s="22">
        <v>7</v>
      </c>
      <c r="B56" s="25" t="s">
        <v>50</v>
      </c>
      <c r="C56" s="4" t="s">
        <v>2</v>
      </c>
      <c r="D56" s="24">
        <v>10</v>
      </c>
    </row>
    <row r="57" spans="1:4" ht="82.8" x14ac:dyDescent="0.3">
      <c r="A57" s="22">
        <v>8</v>
      </c>
      <c r="B57" s="26" t="s">
        <v>51</v>
      </c>
      <c r="C57" s="4" t="s">
        <v>12</v>
      </c>
      <c r="D57" s="8">
        <v>5</v>
      </c>
    </row>
    <row r="58" spans="1:4" ht="69" x14ac:dyDescent="0.3">
      <c r="A58" s="8">
        <v>9</v>
      </c>
      <c r="B58" s="64" t="s">
        <v>52</v>
      </c>
      <c r="C58" s="4" t="s">
        <v>12</v>
      </c>
      <c r="D58" s="8">
        <v>5</v>
      </c>
    </row>
    <row r="59" spans="1:4" x14ac:dyDescent="0.3">
      <c r="A59" s="8">
        <v>10</v>
      </c>
      <c r="B59" s="65" t="s">
        <v>53</v>
      </c>
      <c r="C59" s="8" t="s">
        <v>9</v>
      </c>
      <c r="D59" s="8">
        <v>5</v>
      </c>
    </row>
    <row r="60" spans="1:4" x14ac:dyDescent="0.3">
      <c r="A60" s="69"/>
      <c r="B60" s="114" t="s">
        <v>54</v>
      </c>
      <c r="C60" s="113"/>
      <c r="D60" s="27"/>
    </row>
    <row r="61" spans="1:4" ht="27.6" x14ac:dyDescent="0.3">
      <c r="A61" s="8">
        <v>1</v>
      </c>
      <c r="B61" s="66" t="s">
        <v>55</v>
      </c>
      <c r="C61" s="28" t="s">
        <v>56</v>
      </c>
      <c r="D61" s="28">
        <f>0.7*5</f>
        <v>3.5</v>
      </c>
    </row>
    <row r="62" spans="1:4" x14ac:dyDescent="0.3">
      <c r="A62" s="8">
        <v>2</v>
      </c>
      <c r="B62" s="67" t="s">
        <v>57</v>
      </c>
      <c r="C62" s="8" t="s">
        <v>56</v>
      </c>
      <c r="D62" s="8">
        <f>0.7*5</f>
        <v>3.5</v>
      </c>
    </row>
    <row r="63" spans="1:4" ht="27.6" x14ac:dyDescent="0.3">
      <c r="A63" s="8">
        <v>3</v>
      </c>
      <c r="B63" s="67" t="s">
        <v>58</v>
      </c>
      <c r="C63" s="8" t="s">
        <v>56</v>
      </c>
      <c r="D63" s="8">
        <f>D61+D62*5</f>
        <v>21</v>
      </c>
    </row>
    <row r="64" spans="1:4" ht="15" thickBot="1" x14ac:dyDescent="0.35">
      <c r="A64" s="8">
        <v>4</v>
      </c>
      <c r="B64" s="68" t="s">
        <v>59</v>
      </c>
      <c r="C64" s="30" t="s">
        <v>9</v>
      </c>
      <c r="D64" s="30">
        <v>5</v>
      </c>
    </row>
    <row r="65" spans="1:4" ht="83.4" customHeight="1" x14ac:dyDescent="0.3">
      <c r="A65" s="108" t="s">
        <v>129</v>
      </c>
      <c r="B65" s="108"/>
      <c r="C65" s="108"/>
      <c r="D65" s="108"/>
    </row>
    <row r="66" spans="1:4" x14ac:dyDescent="0.3">
      <c r="A66" s="75"/>
      <c r="B66" s="31"/>
      <c r="C66" s="75"/>
      <c r="D66" s="75"/>
    </row>
    <row r="67" spans="1:4" x14ac:dyDescent="0.3">
      <c r="A67" s="50"/>
      <c r="B67" s="50"/>
      <c r="C67" s="50"/>
      <c r="D67" s="50"/>
    </row>
    <row r="68" spans="1:4" x14ac:dyDescent="0.3">
      <c r="A68" s="63" t="s">
        <v>126</v>
      </c>
      <c r="B68" s="107" t="s">
        <v>127</v>
      </c>
      <c r="C68" s="107"/>
      <c r="D68" s="107"/>
    </row>
    <row r="69" spans="1:4" x14ac:dyDescent="0.3">
      <c r="A69" s="27"/>
      <c r="B69" s="110" t="s">
        <v>0</v>
      </c>
      <c r="C69" s="103"/>
      <c r="D69" s="27"/>
    </row>
    <row r="70" spans="1:4" x14ac:dyDescent="0.3">
      <c r="A70" s="62">
        <v>1</v>
      </c>
      <c r="B70" s="70" t="s">
        <v>60</v>
      </c>
      <c r="C70" s="4" t="s">
        <v>9</v>
      </c>
      <c r="D70" s="8">
        <v>1</v>
      </c>
    </row>
    <row r="71" spans="1:4" x14ac:dyDescent="0.3">
      <c r="A71" s="62">
        <v>2</v>
      </c>
      <c r="B71" s="70" t="s">
        <v>5</v>
      </c>
      <c r="C71" s="4" t="s">
        <v>4</v>
      </c>
      <c r="D71" s="8">
        <v>2</v>
      </c>
    </row>
    <row r="72" spans="1:4" x14ac:dyDescent="0.3">
      <c r="A72" s="62">
        <v>3</v>
      </c>
      <c r="B72" s="64" t="s">
        <v>6</v>
      </c>
      <c r="C72" s="4" t="s">
        <v>4</v>
      </c>
      <c r="D72" s="8">
        <v>3</v>
      </c>
    </row>
    <row r="73" spans="1:4" x14ac:dyDescent="0.3">
      <c r="A73" s="62">
        <v>4</v>
      </c>
      <c r="B73" s="70" t="s">
        <v>61</v>
      </c>
      <c r="C73" s="4" t="s">
        <v>9</v>
      </c>
      <c r="D73" s="8">
        <v>2</v>
      </c>
    </row>
    <row r="74" spans="1:4" x14ac:dyDescent="0.3">
      <c r="A74" s="62">
        <v>5</v>
      </c>
      <c r="B74" s="70" t="s">
        <v>10</v>
      </c>
      <c r="C74" s="4" t="s">
        <v>2</v>
      </c>
      <c r="D74" s="8">
        <v>10</v>
      </c>
    </row>
    <row r="75" spans="1:4" x14ac:dyDescent="0.3">
      <c r="A75" s="62">
        <v>6</v>
      </c>
      <c r="B75" s="70" t="s">
        <v>62</v>
      </c>
      <c r="C75" s="4" t="s">
        <v>9</v>
      </c>
      <c r="D75" s="8">
        <v>4</v>
      </c>
    </row>
    <row r="76" spans="1:4" x14ac:dyDescent="0.3">
      <c r="A76" s="27"/>
      <c r="B76" s="110" t="s">
        <v>20</v>
      </c>
      <c r="C76" s="103"/>
      <c r="D76" s="27"/>
    </row>
    <row r="77" spans="1:4" x14ac:dyDescent="0.3">
      <c r="A77" s="62">
        <v>1</v>
      </c>
      <c r="B77" s="71" t="s">
        <v>24</v>
      </c>
      <c r="C77" s="4" t="s">
        <v>4</v>
      </c>
      <c r="D77" s="15">
        <v>5</v>
      </c>
    </row>
    <row r="78" spans="1:4" x14ac:dyDescent="0.3">
      <c r="A78" s="62">
        <v>2</v>
      </c>
      <c r="B78" s="72" t="s">
        <v>25</v>
      </c>
      <c r="C78" s="4" t="s">
        <v>4</v>
      </c>
      <c r="D78" s="15">
        <f>D77*1.2</f>
        <v>6</v>
      </c>
    </row>
    <row r="79" spans="1:4" x14ac:dyDescent="0.3">
      <c r="A79" s="27"/>
      <c r="B79" s="110" t="s">
        <v>43</v>
      </c>
      <c r="C79" s="103"/>
      <c r="D79" s="27"/>
    </row>
    <row r="80" spans="1:4" ht="27.6" x14ac:dyDescent="0.3">
      <c r="A80" s="62">
        <v>1</v>
      </c>
      <c r="B80" s="72" t="s">
        <v>44</v>
      </c>
      <c r="C80" s="4" t="s">
        <v>2</v>
      </c>
      <c r="D80" s="51">
        <v>10</v>
      </c>
    </row>
    <row r="81" spans="1:4" ht="27.6" x14ac:dyDescent="0.3">
      <c r="A81" s="62">
        <v>2</v>
      </c>
      <c r="B81" s="72" t="s">
        <v>63</v>
      </c>
      <c r="C81" s="4" t="s">
        <v>9</v>
      </c>
      <c r="D81" s="51">
        <v>1</v>
      </c>
    </row>
    <row r="82" spans="1:4" x14ac:dyDescent="0.3">
      <c r="A82" s="62">
        <v>3</v>
      </c>
      <c r="B82" s="73" t="s">
        <v>64</v>
      </c>
      <c r="C82" s="4" t="s">
        <v>9</v>
      </c>
      <c r="D82" s="51">
        <v>1</v>
      </c>
    </row>
    <row r="83" spans="1:4" x14ac:dyDescent="0.3">
      <c r="A83" s="62">
        <v>4</v>
      </c>
      <c r="B83" s="72" t="s">
        <v>48</v>
      </c>
      <c r="C83" s="4" t="s">
        <v>9</v>
      </c>
      <c r="D83" s="51">
        <v>4</v>
      </c>
    </row>
    <row r="84" spans="1:4" ht="27.6" x14ac:dyDescent="0.3">
      <c r="A84" s="62">
        <v>5</v>
      </c>
      <c r="B84" s="71" t="s">
        <v>65</v>
      </c>
      <c r="C84" s="4" t="s">
        <v>9</v>
      </c>
      <c r="D84" s="51">
        <v>1</v>
      </c>
    </row>
    <row r="85" spans="1:4" ht="27.6" x14ac:dyDescent="0.3">
      <c r="A85" s="62">
        <v>6</v>
      </c>
      <c r="B85" s="72" t="s">
        <v>49</v>
      </c>
      <c r="C85" s="4" t="s">
        <v>2</v>
      </c>
      <c r="D85" s="51">
        <v>12</v>
      </c>
    </row>
    <row r="86" spans="1:4" ht="27.6" x14ac:dyDescent="0.3">
      <c r="A86" s="62">
        <v>7</v>
      </c>
      <c r="B86" s="72" t="s">
        <v>66</v>
      </c>
      <c r="C86" s="4" t="s">
        <v>12</v>
      </c>
      <c r="D86" s="51">
        <v>1</v>
      </c>
    </row>
    <row r="87" spans="1:4" x14ac:dyDescent="0.3">
      <c r="A87" s="62">
        <v>8</v>
      </c>
      <c r="B87" s="72" t="s">
        <v>67</v>
      </c>
      <c r="C87" s="4" t="s">
        <v>12</v>
      </c>
      <c r="D87" s="51">
        <v>1</v>
      </c>
    </row>
    <row r="88" spans="1:4" x14ac:dyDescent="0.3">
      <c r="A88" s="62">
        <v>9</v>
      </c>
      <c r="B88" s="72" t="s">
        <v>68</v>
      </c>
      <c r="C88" s="4" t="s">
        <v>9</v>
      </c>
      <c r="D88" s="51">
        <v>4</v>
      </c>
    </row>
    <row r="89" spans="1:4" x14ac:dyDescent="0.3">
      <c r="A89" s="62">
        <v>10</v>
      </c>
      <c r="B89" s="74" t="s">
        <v>69</v>
      </c>
      <c r="C89" s="52" t="s">
        <v>9</v>
      </c>
      <c r="D89" s="53">
        <v>1</v>
      </c>
    </row>
    <row r="90" spans="1:4" x14ac:dyDescent="0.3">
      <c r="A90" s="27"/>
      <c r="B90" s="110" t="s">
        <v>54</v>
      </c>
      <c r="C90" s="103"/>
      <c r="D90" s="27"/>
    </row>
    <row r="91" spans="1:4" ht="27.6" x14ac:dyDescent="0.3">
      <c r="A91" s="62">
        <v>1</v>
      </c>
      <c r="B91" s="54" t="s">
        <v>55</v>
      </c>
      <c r="C91" s="55" t="s">
        <v>56</v>
      </c>
      <c r="D91" s="56">
        <v>1</v>
      </c>
    </row>
    <row r="92" spans="1:4" x14ac:dyDescent="0.3">
      <c r="A92" s="62">
        <v>2</v>
      </c>
      <c r="B92" s="35" t="s">
        <v>57</v>
      </c>
      <c r="C92" s="4" t="s">
        <v>56</v>
      </c>
      <c r="D92" s="51">
        <v>1.5</v>
      </c>
    </row>
    <row r="93" spans="1:4" ht="27.6" x14ac:dyDescent="0.3">
      <c r="A93" s="62">
        <v>3</v>
      </c>
      <c r="B93" s="35" t="s">
        <v>58</v>
      </c>
      <c r="C93" s="4" t="s">
        <v>56</v>
      </c>
      <c r="D93" s="51">
        <v>2.5</v>
      </c>
    </row>
    <row r="94" spans="1:4" x14ac:dyDescent="0.3">
      <c r="A94" s="62">
        <v>4</v>
      </c>
      <c r="B94" s="35" t="s">
        <v>59</v>
      </c>
      <c r="C94" s="4" t="s">
        <v>9</v>
      </c>
      <c r="D94" s="51">
        <v>1</v>
      </c>
    </row>
    <row r="95" spans="1:4" ht="87" customHeight="1" x14ac:dyDescent="0.3">
      <c r="A95" s="115" t="s">
        <v>128</v>
      </c>
      <c r="B95" s="115"/>
      <c r="C95" s="115"/>
      <c r="D95" s="115"/>
    </row>
    <row r="96" spans="1:4" x14ac:dyDescent="0.3">
      <c r="A96" s="76"/>
      <c r="B96" s="77"/>
      <c r="C96" s="78"/>
      <c r="D96" s="79"/>
    </row>
    <row r="97" spans="1:4" x14ac:dyDescent="0.3">
      <c r="A97" s="50"/>
      <c r="B97" s="50"/>
      <c r="C97" s="50"/>
      <c r="D97" s="50"/>
    </row>
    <row r="98" spans="1:4" x14ac:dyDescent="0.3">
      <c r="A98" s="60" t="s">
        <v>131</v>
      </c>
      <c r="B98" s="81" t="s">
        <v>130</v>
      </c>
      <c r="C98" s="50"/>
      <c r="D98" s="50"/>
    </row>
    <row r="99" spans="1:4" x14ac:dyDescent="0.3">
      <c r="A99" s="27"/>
      <c r="B99" s="110" t="s">
        <v>0</v>
      </c>
      <c r="C99" s="103"/>
      <c r="D99" s="27"/>
    </row>
    <row r="100" spans="1:4" x14ac:dyDescent="0.3">
      <c r="A100" s="62">
        <v>1</v>
      </c>
      <c r="B100" s="70" t="s">
        <v>70</v>
      </c>
      <c r="C100" s="4" t="s">
        <v>71</v>
      </c>
      <c r="D100" s="4">
        <v>5</v>
      </c>
    </row>
    <row r="101" spans="1:4" x14ac:dyDescent="0.3">
      <c r="A101" s="62">
        <v>2</v>
      </c>
      <c r="B101" s="64" t="s">
        <v>72</v>
      </c>
      <c r="C101" s="4" t="s">
        <v>73</v>
      </c>
      <c r="D101" s="4">
        <v>10</v>
      </c>
    </row>
    <row r="102" spans="1:4" x14ac:dyDescent="0.3">
      <c r="A102" s="62">
        <v>3</v>
      </c>
      <c r="B102" s="70" t="s">
        <v>74</v>
      </c>
      <c r="C102" s="4" t="s">
        <v>4</v>
      </c>
      <c r="D102" s="4">
        <v>5</v>
      </c>
    </row>
    <row r="103" spans="1:4" x14ac:dyDescent="0.3">
      <c r="A103" s="27"/>
      <c r="B103" s="110" t="s">
        <v>20</v>
      </c>
      <c r="C103" s="103"/>
      <c r="D103" s="27"/>
    </row>
    <row r="104" spans="1:4" x14ac:dyDescent="0.3">
      <c r="A104" s="62">
        <v>1</v>
      </c>
      <c r="B104" s="82" t="s">
        <v>75</v>
      </c>
      <c r="C104" s="4" t="s">
        <v>56</v>
      </c>
      <c r="D104" s="15">
        <v>0.3</v>
      </c>
    </row>
    <row r="105" spans="1:4" x14ac:dyDescent="0.3">
      <c r="A105" s="62">
        <v>2</v>
      </c>
      <c r="B105" s="64" t="s">
        <v>76</v>
      </c>
      <c r="C105" s="4" t="s">
        <v>73</v>
      </c>
      <c r="D105" s="15">
        <v>12</v>
      </c>
    </row>
    <row r="106" spans="1:4" x14ac:dyDescent="0.3">
      <c r="A106" s="62">
        <v>3</v>
      </c>
      <c r="B106" s="64" t="s">
        <v>77</v>
      </c>
      <c r="C106" s="4" t="s">
        <v>4</v>
      </c>
      <c r="D106" s="15">
        <v>14.5</v>
      </c>
    </row>
    <row r="107" spans="1:4" x14ac:dyDescent="0.3">
      <c r="A107" s="62">
        <v>4</v>
      </c>
      <c r="B107" s="64" t="s">
        <v>78</v>
      </c>
      <c r="C107" s="4" t="s">
        <v>73</v>
      </c>
      <c r="D107" s="15">
        <v>17.5</v>
      </c>
    </row>
    <row r="108" spans="1:4" x14ac:dyDescent="0.3">
      <c r="A108" s="62">
        <v>5</v>
      </c>
      <c r="B108" s="64" t="s">
        <v>79</v>
      </c>
      <c r="C108" s="4" t="s">
        <v>56</v>
      </c>
      <c r="D108" s="15">
        <v>0.3</v>
      </c>
    </row>
    <row r="109" spans="1:4" x14ac:dyDescent="0.3">
      <c r="A109" s="62">
        <v>6</v>
      </c>
      <c r="B109" s="64" t="s">
        <v>80</v>
      </c>
      <c r="C109" s="4" t="s">
        <v>27</v>
      </c>
      <c r="D109" s="15">
        <v>2.8</v>
      </c>
    </row>
    <row r="110" spans="1:4" x14ac:dyDescent="0.3">
      <c r="A110" s="62">
        <v>7</v>
      </c>
      <c r="B110" s="64" t="s">
        <v>81</v>
      </c>
      <c r="C110" s="4" t="s">
        <v>27</v>
      </c>
      <c r="D110" s="15">
        <v>5.6</v>
      </c>
    </row>
    <row r="111" spans="1:4" x14ac:dyDescent="0.3">
      <c r="A111" s="62">
        <v>8</v>
      </c>
      <c r="B111" s="64" t="s">
        <v>82</v>
      </c>
      <c r="C111" s="33" t="s">
        <v>9</v>
      </c>
      <c r="D111" s="34">
        <v>1</v>
      </c>
    </row>
    <row r="112" spans="1:4" x14ac:dyDescent="0.3">
      <c r="A112" s="27"/>
      <c r="B112" s="110" t="s">
        <v>54</v>
      </c>
      <c r="C112" s="103"/>
      <c r="D112" s="27"/>
    </row>
    <row r="113" spans="1:4" ht="27.6" x14ac:dyDescent="0.3">
      <c r="A113" s="62">
        <v>1</v>
      </c>
      <c r="B113" s="83" t="s">
        <v>55</v>
      </c>
      <c r="C113" s="4" t="s">
        <v>56</v>
      </c>
      <c r="D113" s="4">
        <v>1</v>
      </c>
    </row>
    <row r="114" spans="1:4" x14ac:dyDescent="0.3">
      <c r="A114" s="62">
        <v>2</v>
      </c>
      <c r="B114" s="83" t="s">
        <v>57</v>
      </c>
      <c r="C114" s="4" t="s">
        <v>56</v>
      </c>
      <c r="D114" s="4">
        <v>1</v>
      </c>
    </row>
    <row r="115" spans="1:4" ht="27.6" x14ac:dyDescent="0.3">
      <c r="A115" s="62">
        <v>3</v>
      </c>
      <c r="B115" s="83" t="s">
        <v>58</v>
      </c>
      <c r="C115" s="4" t="s">
        <v>56</v>
      </c>
      <c r="D115" s="4">
        <v>1.5</v>
      </c>
    </row>
    <row r="116" spans="1:4" ht="15" thickBot="1" x14ac:dyDescent="0.35">
      <c r="A116" s="62">
        <v>4</v>
      </c>
      <c r="B116" s="84" t="s">
        <v>59</v>
      </c>
      <c r="C116" s="36" t="s">
        <v>9</v>
      </c>
      <c r="D116" s="30">
        <v>1</v>
      </c>
    </row>
    <row r="117" spans="1:4" ht="81" customHeight="1" x14ac:dyDescent="0.3">
      <c r="A117" s="115" t="s">
        <v>139</v>
      </c>
      <c r="B117" s="115"/>
      <c r="C117" s="115"/>
      <c r="D117" s="115"/>
    </row>
    <row r="118" spans="1:4" x14ac:dyDescent="0.3">
      <c r="A118" s="50"/>
      <c r="B118" s="77"/>
      <c r="C118" s="78"/>
      <c r="D118" s="75"/>
    </row>
    <row r="119" spans="1:4" x14ac:dyDescent="0.3">
      <c r="A119" s="50"/>
      <c r="B119" s="50"/>
      <c r="C119" s="50"/>
      <c r="D119" s="50"/>
    </row>
    <row r="120" spans="1:4" x14ac:dyDescent="0.3">
      <c r="A120" s="60" t="s">
        <v>132</v>
      </c>
      <c r="B120" s="81" t="s">
        <v>133</v>
      </c>
      <c r="C120" s="50"/>
      <c r="D120" s="50"/>
    </row>
    <row r="121" spans="1:4" x14ac:dyDescent="0.3">
      <c r="A121" s="27"/>
      <c r="B121" s="110" t="s">
        <v>0</v>
      </c>
      <c r="C121" s="103"/>
      <c r="D121" s="27"/>
    </row>
    <row r="122" spans="1:4" x14ac:dyDescent="0.3">
      <c r="A122" s="62">
        <v>1</v>
      </c>
      <c r="B122" s="86" t="s">
        <v>83</v>
      </c>
      <c r="C122" s="37" t="s">
        <v>71</v>
      </c>
      <c r="D122" s="38">
        <f>3.12+3</f>
        <v>6.12</v>
      </c>
    </row>
    <row r="123" spans="1:4" x14ac:dyDescent="0.3">
      <c r="A123" s="62">
        <v>2</v>
      </c>
      <c r="B123" s="86" t="s">
        <v>3</v>
      </c>
      <c r="C123" s="37" t="s">
        <v>4</v>
      </c>
      <c r="D123" s="39">
        <f>7.25+2</f>
        <v>9.25</v>
      </c>
    </row>
    <row r="124" spans="1:4" x14ac:dyDescent="0.3">
      <c r="A124" s="62">
        <v>3</v>
      </c>
      <c r="B124" s="86" t="s">
        <v>8</v>
      </c>
      <c r="C124" s="37" t="s">
        <v>9</v>
      </c>
      <c r="D124" s="39">
        <v>1</v>
      </c>
    </row>
    <row r="125" spans="1:4" x14ac:dyDescent="0.3">
      <c r="A125" s="62">
        <v>4</v>
      </c>
      <c r="B125" s="86" t="s">
        <v>62</v>
      </c>
      <c r="C125" s="37" t="s">
        <v>9</v>
      </c>
      <c r="D125" s="37">
        <v>2</v>
      </c>
    </row>
    <row r="126" spans="1:4" x14ac:dyDescent="0.3">
      <c r="A126" s="27"/>
      <c r="B126" s="110" t="s">
        <v>15</v>
      </c>
      <c r="C126" s="103"/>
      <c r="D126" s="27"/>
    </row>
    <row r="127" spans="1:4" x14ac:dyDescent="0.3">
      <c r="A127" s="62">
        <v>1</v>
      </c>
      <c r="B127" s="87" t="s">
        <v>84</v>
      </c>
      <c r="C127" s="8" t="s">
        <v>12</v>
      </c>
      <c r="D127" s="18">
        <v>2</v>
      </c>
    </row>
    <row r="128" spans="1:4" x14ac:dyDescent="0.3">
      <c r="A128" s="62">
        <v>2</v>
      </c>
      <c r="B128" s="87" t="s">
        <v>85</v>
      </c>
      <c r="C128" s="8" t="s">
        <v>12</v>
      </c>
      <c r="D128" s="18">
        <v>2</v>
      </c>
    </row>
    <row r="129" spans="1:4" x14ac:dyDescent="0.3">
      <c r="A129" s="27"/>
      <c r="B129" s="110" t="s">
        <v>30</v>
      </c>
      <c r="C129" s="103"/>
      <c r="D129" s="27"/>
    </row>
    <row r="130" spans="1:4" ht="27.6" x14ac:dyDescent="0.3">
      <c r="A130" s="62">
        <v>1</v>
      </c>
      <c r="B130" s="73" t="s">
        <v>86</v>
      </c>
      <c r="C130" s="8" t="s">
        <v>4</v>
      </c>
      <c r="D130" s="40">
        <f>7.25+2</f>
        <v>9.25</v>
      </c>
    </row>
    <row r="131" spans="1:4" ht="27.6" x14ac:dyDescent="0.3">
      <c r="A131" s="62">
        <v>2</v>
      </c>
      <c r="B131" s="73" t="s">
        <v>87</v>
      </c>
      <c r="C131" s="8" t="s">
        <v>4</v>
      </c>
      <c r="D131" s="40">
        <f>D130*0.3</f>
        <v>2.7749999999999999</v>
      </c>
    </row>
    <row r="132" spans="1:4" x14ac:dyDescent="0.3">
      <c r="A132" s="62">
        <v>3</v>
      </c>
      <c r="B132" s="65" t="s">
        <v>88</v>
      </c>
      <c r="C132" s="8" t="s">
        <v>4</v>
      </c>
      <c r="D132" s="40">
        <f>D130</f>
        <v>9.25</v>
      </c>
    </row>
    <row r="133" spans="1:4" x14ac:dyDescent="0.3">
      <c r="A133" s="62">
        <v>4</v>
      </c>
      <c r="B133" s="65" t="s">
        <v>32</v>
      </c>
      <c r="C133" s="8" t="s">
        <v>4</v>
      </c>
      <c r="D133" s="41">
        <f>D130*2</f>
        <v>18.5</v>
      </c>
    </row>
    <row r="134" spans="1:4" x14ac:dyDescent="0.3">
      <c r="A134" s="62">
        <v>5</v>
      </c>
      <c r="B134" s="65" t="s">
        <v>89</v>
      </c>
      <c r="C134" s="8" t="s">
        <v>4</v>
      </c>
      <c r="D134" s="41">
        <f>D130</f>
        <v>9.25</v>
      </c>
    </row>
    <row r="135" spans="1:4" x14ac:dyDescent="0.3">
      <c r="A135" s="62">
        <v>6</v>
      </c>
      <c r="B135" s="65" t="s">
        <v>90</v>
      </c>
      <c r="C135" s="8" t="s">
        <v>27</v>
      </c>
      <c r="D135" s="41">
        <v>10</v>
      </c>
    </row>
    <row r="136" spans="1:4" x14ac:dyDescent="0.3">
      <c r="A136" s="62">
        <v>7</v>
      </c>
      <c r="B136" s="88" t="s">
        <v>91</v>
      </c>
      <c r="C136" s="8" t="s">
        <v>27</v>
      </c>
      <c r="D136" s="41">
        <f>D132*1.2</f>
        <v>11.1</v>
      </c>
    </row>
    <row r="137" spans="1:4" ht="27.6" x14ac:dyDescent="0.3">
      <c r="A137" s="62">
        <v>8</v>
      </c>
      <c r="B137" s="87" t="s">
        <v>39</v>
      </c>
      <c r="C137" s="8" t="s">
        <v>27</v>
      </c>
      <c r="D137" s="41">
        <f>D134*0.35</f>
        <v>3.2374999999999998</v>
      </c>
    </row>
    <row r="138" spans="1:4" x14ac:dyDescent="0.3">
      <c r="A138" s="62">
        <v>9</v>
      </c>
      <c r="B138" s="42" t="s">
        <v>92</v>
      </c>
      <c r="C138" s="8" t="s">
        <v>29</v>
      </c>
      <c r="D138" s="40">
        <v>2</v>
      </c>
    </row>
    <row r="139" spans="1:4" x14ac:dyDescent="0.3">
      <c r="A139" s="62">
        <v>10</v>
      </c>
      <c r="B139" s="65" t="s">
        <v>28</v>
      </c>
      <c r="C139" s="8" t="s">
        <v>29</v>
      </c>
      <c r="D139" s="41">
        <v>2</v>
      </c>
    </row>
    <row r="140" spans="1:4" x14ac:dyDescent="0.3">
      <c r="A140" s="27"/>
      <c r="B140" s="110" t="s">
        <v>93</v>
      </c>
      <c r="C140" s="103"/>
      <c r="D140" s="27"/>
    </row>
    <row r="141" spans="1:4" ht="27.6" x14ac:dyDescent="0.3">
      <c r="A141" s="62">
        <v>1</v>
      </c>
      <c r="B141" s="73" t="s">
        <v>86</v>
      </c>
      <c r="C141" s="8" t="s">
        <v>4</v>
      </c>
      <c r="D141" s="40">
        <f>3.12+3</f>
        <v>6.12</v>
      </c>
    </row>
    <row r="142" spans="1:4" ht="27.6" x14ac:dyDescent="0.3">
      <c r="A142" s="62">
        <v>2</v>
      </c>
      <c r="B142" s="73" t="s">
        <v>94</v>
      </c>
      <c r="C142" s="8" t="s">
        <v>4</v>
      </c>
      <c r="D142" s="40">
        <f>D141*0.3</f>
        <v>1.8359999999999999</v>
      </c>
    </row>
    <row r="143" spans="1:4" x14ac:dyDescent="0.3">
      <c r="A143" s="62">
        <v>3</v>
      </c>
      <c r="B143" s="87" t="s">
        <v>35</v>
      </c>
      <c r="C143" s="8" t="s">
        <v>4</v>
      </c>
      <c r="D143" s="40">
        <f>D141</f>
        <v>6.12</v>
      </c>
    </row>
    <row r="144" spans="1:4" x14ac:dyDescent="0.3">
      <c r="A144" s="62">
        <v>4</v>
      </c>
      <c r="B144" s="65" t="s">
        <v>36</v>
      </c>
      <c r="C144" s="8" t="s">
        <v>4</v>
      </c>
      <c r="D144" s="40">
        <f>D143*2</f>
        <v>12.24</v>
      </c>
    </row>
    <row r="145" spans="1:4" x14ac:dyDescent="0.3">
      <c r="A145" s="62">
        <v>5</v>
      </c>
      <c r="B145" s="87" t="s">
        <v>37</v>
      </c>
      <c r="C145" s="8" t="s">
        <v>4</v>
      </c>
      <c r="D145" s="40">
        <f>D143</f>
        <v>6.12</v>
      </c>
    </row>
    <row r="146" spans="1:4" x14ac:dyDescent="0.3">
      <c r="A146" s="62">
        <v>6</v>
      </c>
      <c r="B146" s="42" t="s">
        <v>92</v>
      </c>
      <c r="C146" s="8" t="s">
        <v>29</v>
      </c>
      <c r="D146" s="40">
        <v>1</v>
      </c>
    </row>
    <row r="147" spans="1:4" x14ac:dyDescent="0.3">
      <c r="A147" s="62">
        <v>7</v>
      </c>
      <c r="B147" s="65" t="s">
        <v>38</v>
      </c>
      <c r="C147" s="8" t="s">
        <v>27</v>
      </c>
      <c r="D147" s="40">
        <f>D143*1.2</f>
        <v>7.3439999999999994</v>
      </c>
    </row>
    <row r="148" spans="1:4" x14ac:dyDescent="0.3">
      <c r="A148" s="62">
        <v>8</v>
      </c>
      <c r="B148" s="65" t="s">
        <v>90</v>
      </c>
      <c r="C148" s="8" t="s">
        <v>27</v>
      </c>
      <c r="D148" s="41">
        <v>10</v>
      </c>
    </row>
    <row r="149" spans="1:4" ht="27.6" x14ac:dyDescent="0.3">
      <c r="A149" s="62">
        <v>9</v>
      </c>
      <c r="B149" s="65" t="s">
        <v>39</v>
      </c>
      <c r="C149" s="8" t="s">
        <v>27</v>
      </c>
      <c r="D149" s="40">
        <f>D145*0.35</f>
        <v>2.1419999999999999</v>
      </c>
    </row>
    <row r="150" spans="1:4" x14ac:dyDescent="0.3">
      <c r="A150" s="62">
        <v>10</v>
      </c>
      <c r="B150" s="65" t="s">
        <v>28</v>
      </c>
      <c r="C150" s="8" t="s">
        <v>29</v>
      </c>
      <c r="D150" s="41">
        <v>5</v>
      </c>
    </row>
    <row r="151" spans="1:4" x14ac:dyDescent="0.3">
      <c r="A151" s="27"/>
      <c r="B151" s="110" t="s">
        <v>95</v>
      </c>
      <c r="C151" s="103"/>
      <c r="D151" s="27"/>
    </row>
    <row r="152" spans="1:4" x14ac:dyDescent="0.3">
      <c r="A152" s="62">
        <v>1</v>
      </c>
      <c r="B152" s="65" t="s">
        <v>41</v>
      </c>
      <c r="C152" s="20" t="s">
        <v>12</v>
      </c>
      <c r="D152" s="8">
        <v>2</v>
      </c>
    </row>
    <row r="153" spans="1:4" x14ac:dyDescent="0.3">
      <c r="A153" s="62">
        <v>2</v>
      </c>
      <c r="B153" s="87" t="s">
        <v>42</v>
      </c>
      <c r="C153" s="8" t="s">
        <v>12</v>
      </c>
      <c r="D153" s="8">
        <v>2</v>
      </c>
    </row>
    <row r="154" spans="1:4" x14ac:dyDescent="0.3">
      <c r="A154" s="27"/>
      <c r="B154" s="110" t="s">
        <v>43</v>
      </c>
      <c r="C154" s="103"/>
      <c r="D154" s="27"/>
    </row>
    <row r="155" spans="1:4" x14ac:dyDescent="0.3">
      <c r="A155" s="62">
        <v>1</v>
      </c>
      <c r="B155" s="65" t="s">
        <v>96</v>
      </c>
      <c r="C155" s="8" t="s">
        <v>9</v>
      </c>
      <c r="D155" s="8">
        <v>2</v>
      </c>
    </row>
    <row r="156" spans="1:4" x14ac:dyDescent="0.3">
      <c r="A156" s="62">
        <v>2</v>
      </c>
      <c r="B156" s="65" t="s">
        <v>97</v>
      </c>
      <c r="C156" s="8" t="s">
        <v>9</v>
      </c>
      <c r="D156" s="8">
        <v>2</v>
      </c>
    </row>
    <row r="157" spans="1:4" ht="15" thickBot="1" x14ac:dyDescent="0.35">
      <c r="A157" s="27"/>
      <c r="B157" s="110" t="s">
        <v>54</v>
      </c>
      <c r="C157" s="103"/>
      <c r="D157" s="27"/>
    </row>
    <row r="158" spans="1:4" ht="27.6" x14ac:dyDescent="0.3">
      <c r="A158" s="62">
        <v>1</v>
      </c>
      <c r="B158" s="89" t="s">
        <v>55</v>
      </c>
      <c r="C158" s="43" t="s">
        <v>56</v>
      </c>
      <c r="D158" s="43">
        <v>1.2</v>
      </c>
    </row>
    <row r="159" spans="1:4" x14ac:dyDescent="0.3">
      <c r="A159" s="62">
        <v>2</v>
      </c>
      <c r="B159" s="67" t="s">
        <v>57</v>
      </c>
      <c r="C159" s="8" t="s">
        <v>56</v>
      </c>
      <c r="D159" s="8">
        <v>1.5</v>
      </c>
    </row>
    <row r="160" spans="1:4" ht="27.6" x14ac:dyDescent="0.3">
      <c r="A160" s="62">
        <v>3</v>
      </c>
      <c r="B160" s="67" t="s">
        <v>58</v>
      </c>
      <c r="C160" s="8" t="s">
        <v>56</v>
      </c>
      <c r="D160" s="8">
        <v>2.7</v>
      </c>
    </row>
    <row r="161" spans="1:5" ht="15" thickBot="1" x14ac:dyDescent="0.35">
      <c r="A161" s="62">
        <v>4</v>
      </c>
      <c r="B161" s="68" t="s">
        <v>59</v>
      </c>
      <c r="C161" s="30" t="s">
        <v>9</v>
      </c>
      <c r="D161" s="30">
        <v>1</v>
      </c>
    </row>
    <row r="162" spans="1:5" ht="102" customHeight="1" x14ac:dyDescent="0.3">
      <c r="A162" s="116" t="s">
        <v>140</v>
      </c>
      <c r="B162" s="116"/>
      <c r="C162" s="116"/>
      <c r="D162" s="116"/>
      <c r="E162" s="85"/>
    </row>
    <row r="163" spans="1:5" x14ac:dyDescent="0.3">
      <c r="A163" s="60" t="s">
        <v>135</v>
      </c>
      <c r="B163" s="60" t="s">
        <v>134</v>
      </c>
      <c r="C163" s="50"/>
      <c r="D163" s="50"/>
    </row>
    <row r="164" spans="1:5" x14ac:dyDescent="0.3">
      <c r="A164" s="27"/>
      <c r="B164" s="102" t="s">
        <v>0</v>
      </c>
      <c r="C164" s="103"/>
      <c r="D164" s="27"/>
    </row>
    <row r="165" spans="1:5" x14ac:dyDescent="0.3">
      <c r="A165" s="62">
        <v>1</v>
      </c>
      <c r="B165" s="73" t="s">
        <v>8</v>
      </c>
      <c r="C165" s="15" t="s">
        <v>12</v>
      </c>
      <c r="D165" s="18">
        <v>2</v>
      </c>
    </row>
    <row r="166" spans="1:5" x14ac:dyDescent="0.3">
      <c r="A166" s="62">
        <v>2</v>
      </c>
      <c r="B166" s="73" t="s">
        <v>83</v>
      </c>
      <c r="C166" s="8" t="s">
        <v>71</v>
      </c>
      <c r="D166" s="44">
        <f>5.8+5.5</f>
        <v>11.3</v>
      </c>
    </row>
    <row r="167" spans="1:5" x14ac:dyDescent="0.3">
      <c r="A167" s="62">
        <v>3</v>
      </c>
      <c r="B167" s="90" t="s">
        <v>98</v>
      </c>
      <c r="C167" s="15" t="s">
        <v>12</v>
      </c>
      <c r="D167" s="18">
        <v>2</v>
      </c>
    </row>
    <row r="168" spans="1:5" x14ac:dyDescent="0.3">
      <c r="A168" s="62">
        <v>4</v>
      </c>
      <c r="B168" s="90" t="s">
        <v>99</v>
      </c>
      <c r="C168" s="15" t="s">
        <v>12</v>
      </c>
      <c r="D168" s="18">
        <v>1</v>
      </c>
    </row>
    <row r="169" spans="1:5" x14ac:dyDescent="0.3">
      <c r="A169" s="62">
        <v>5</v>
      </c>
      <c r="B169" s="73" t="s">
        <v>100</v>
      </c>
      <c r="C169" s="8" t="s">
        <v>73</v>
      </c>
      <c r="D169" s="5">
        <f>1.8+1.8+2.4</f>
        <v>6</v>
      </c>
    </row>
    <row r="170" spans="1:5" x14ac:dyDescent="0.3">
      <c r="A170" s="62">
        <v>6</v>
      </c>
      <c r="B170" s="65" t="s">
        <v>6</v>
      </c>
      <c r="C170" s="8" t="s">
        <v>4</v>
      </c>
      <c r="D170" s="5">
        <v>1</v>
      </c>
    </row>
    <row r="171" spans="1:5" x14ac:dyDescent="0.3">
      <c r="A171" s="62">
        <v>7</v>
      </c>
      <c r="B171" s="73" t="s">
        <v>5</v>
      </c>
      <c r="C171" s="8" t="s">
        <v>2</v>
      </c>
      <c r="D171" s="5">
        <v>7.5</v>
      </c>
    </row>
    <row r="172" spans="1:5" x14ac:dyDescent="0.3">
      <c r="A172" s="62">
        <v>8</v>
      </c>
      <c r="B172" s="91" t="s">
        <v>101</v>
      </c>
      <c r="C172" s="8" t="s">
        <v>2</v>
      </c>
      <c r="D172" s="5">
        <v>7.5</v>
      </c>
    </row>
    <row r="173" spans="1:5" x14ac:dyDescent="0.3">
      <c r="A173" s="62">
        <v>9</v>
      </c>
      <c r="B173" s="73" t="s">
        <v>8</v>
      </c>
      <c r="C173" s="8" t="s">
        <v>9</v>
      </c>
      <c r="D173" s="5">
        <v>1</v>
      </c>
    </row>
    <row r="174" spans="1:5" x14ac:dyDescent="0.3">
      <c r="A174" s="62">
        <v>10</v>
      </c>
      <c r="B174" s="91" t="s">
        <v>10</v>
      </c>
      <c r="C174" s="8" t="s">
        <v>2</v>
      </c>
      <c r="D174" s="5">
        <v>15</v>
      </c>
    </row>
    <row r="175" spans="1:5" x14ac:dyDescent="0.3">
      <c r="A175" s="62">
        <v>11</v>
      </c>
      <c r="B175" s="91" t="s">
        <v>11</v>
      </c>
      <c r="C175" s="8" t="s">
        <v>12</v>
      </c>
      <c r="D175" s="18">
        <v>2</v>
      </c>
    </row>
    <row r="176" spans="1:5" x14ac:dyDescent="0.3">
      <c r="A176" s="62">
        <v>12</v>
      </c>
      <c r="B176" s="91" t="s">
        <v>13</v>
      </c>
      <c r="C176" s="8" t="s">
        <v>2</v>
      </c>
      <c r="D176" s="18">
        <v>2</v>
      </c>
    </row>
    <row r="177" spans="1:4" ht="27.6" x14ac:dyDescent="0.3">
      <c r="A177" s="62">
        <v>13</v>
      </c>
      <c r="B177" s="91" t="s">
        <v>14</v>
      </c>
      <c r="C177" s="8" t="s">
        <v>12</v>
      </c>
      <c r="D177" s="18">
        <v>1</v>
      </c>
    </row>
    <row r="178" spans="1:4" x14ac:dyDescent="0.3">
      <c r="A178" s="98"/>
      <c r="B178" s="110" t="s">
        <v>15</v>
      </c>
      <c r="C178" s="103"/>
      <c r="D178" s="27"/>
    </row>
    <row r="179" spans="1:4" x14ac:dyDescent="0.3">
      <c r="A179" s="62">
        <v>1</v>
      </c>
      <c r="B179" s="73" t="s">
        <v>16</v>
      </c>
      <c r="C179" s="8" t="s">
        <v>12</v>
      </c>
      <c r="D179" s="18">
        <v>2</v>
      </c>
    </row>
    <row r="180" spans="1:4" x14ac:dyDescent="0.3">
      <c r="A180" s="62">
        <v>2</v>
      </c>
      <c r="B180" s="92" t="s">
        <v>102</v>
      </c>
      <c r="C180" s="8" t="s">
        <v>12</v>
      </c>
      <c r="D180" s="14">
        <v>2</v>
      </c>
    </row>
    <row r="181" spans="1:4" x14ac:dyDescent="0.3">
      <c r="A181" s="62">
        <v>3</v>
      </c>
      <c r="B181" s="91" t="s">
        <v>19</v>
      </c>
      <c r="C181" s="8" t="s">
        <v>2</v>
      </c>
      <c r="D181" s="14">
        <v>10</v>
      </c>
    </row>
    <row r="182" spans="1:4" x14ac:dyDescent="0.3">
      <c r="A182" s="62">
        <v>4</v>
      </c>
      <c r="B182" s="91" t="s">
        <v>17</v>
      </c>
      <c r="C182" s="8" t="s">
        <v>12</v>
      </c>
      <c r="D182" s="14">
        <v>2</v>
      </c>
    </row>
    <row r="183" spans="1:4" x14ac:dyDescent="0.3">
      <c r="A183" s="98"/>
      <c r="B183" s="110" t="s">
        <v>20</v>
      </c>
      <c r="C183" s="103"/>
      <c r="D183" s="27"/>
    </row>
    <row r="184" spans="1:4" x14ac:dyDescent="0.3">
      <c r="A184" s="62">
        <v>1</v>
      </c>
      <c r="B184" s="93" t="s">
        <v>24</v>
      </c>
      <c r="C184" s="37" t="s">
        <v>4</v>
      </c>
      <c r="D184" s="38">
        <v>2</v>
      </c>
    </row>
    <row r="185" spans="1:4" x14ac:dyDescent="0.3">
      <c r="A185" s="62">
        <v>2</v>
      </c>
      <c r="B185" s="93" t="s">
        <v>25</v>
      </c>
      <c r="C185" s="37" t="s">
        <v>4</v>
      </c>
      <c r="D185" s="38">
        <v>2.1</v>
      </c>
    </row>
    <row r="186" spans="1:4" x14ac:dyDescent="0.3">
      <c r="A186" s="62">
        <v>3</v>
      </c>
      <c r="B186" s="93" t="s">
        <v>26</v>
      </c>
      <c r="C186" s="37" t="s">
        <v>27</v>
      </c>
      <c r="D186" s="38">
        <v>15</v>
      </c>
    </row>
    <row r="187" spans="1:4" x14ac:dyDescent="0.3">
      <c r="A187" s="62">
        <v>4</v>
      </c>
      <c r="B187" s="93" t="s">
        <v>28</v>
      </c>
      <c r="C187" s="37" t="s">
        <v>29</v>
      </c>
      <c r="D187" s="38">
        <v>1</v>
      </c>
    </row>
    <row r="188" spans="1:4" x14ac:dyDescent="0.3">
      <c r="A188" s="98"/>
      <c r="B188" s="110" t="s">
        <v>30</v>
      </c>
      <c r="C188" s="103"/>
      <c r="D188" s="27"/>
    </row>
    <row r="189" spans="1:4" x14ac:dyDescent="0.3">
      <c r="A189" s="62">
        <v>1</v>
      </c>
      <c r="B189" s="90" t="s">
        <v>103</v>
      </c>
      <c r="C189" s="20" t="s">
        <v>12</v>
      </c>
      <c r="D189" s="15">
        <v>1</v>
      </c>
    </row>
    <row r="190" spans="1:4" x14ac:dyDescent="0.3">
      <c r="A190" s="62">
        <v>2</v>
      </c>
      <c r="B190" s="87" t="s">
        <v>104</v>
      </c>
      <c r="C190" s="8" t="s">
        <v>73</v>
      </c>
      <c r="D190" s="15">
        <v>10</v>
      </c>
    </row>
    <row r="191" spans="1:4" x14ac:dyDescent="0.3">
      <c r="A191" s="62">
        <v>3</v>
      </c>
      <c r="B191" s="65" t="s">
        <v>32</v>
      </c>
      <c r="C191" s="8" t="s">
        <v>73</v>
      </c>
      <c r="D191" s="15">
        <v>10</v>
      </c>
    </row>
    <row r="192" spans="1:4" x14ac:dyDescent="0.3">
      <c r="A192" s="62">
        <v>4</v>
      </c>
      <c r="B192" s="65" t="s">
        <v>25</v>
      </c>
      <c r="C192" s="8" t="s">
        <v>4</v>
      </c>
      <c r="D192" s="15">
        <f>10*0.3*0.2*1.05</f>
        <v>0.63000000000000012</v>
      </c>
    </row>
    <row r="193" spans="1:4" x14ac:dyDescent="0.3">
      <c r="A193" s="62">
        <v>5</v>
      </c>
      <c r="B193" s="65" t="s">
        <v>26</v>
      </c>
      <c r="C193" s="8" t="s">
        <v>27</v>
      </c>
      <c r="D193" s="15">
        <v>15</v>
      </c>
    </row>
    <row r="194" spans="1:4" x14ac:dyDescent="0.3">
      <c r="A194" s="62">
        <v>6</v>
      </c>
      <c r="B194" s="65" t="s">
        <v>28</v>
      </c>
      <c r="C194" s="8" t="s">
        <v>29</v>
      </c>
      <c r="D194" s="15">
        <v>2</v>
      </c>
    </row>
    <row r="195" spans="1:4" x14ac:dyDescent="0.3">
      <c r="A195" s="98"/>
      <c r="B195" s="110" t="s">
        <v>93</v>
      </c>
      <c r="C195" s="103"/>
      <c r="D195" s="27"/>
    </row>
    <row r="196" spans="1:4" x14ac:dyDescent="0.3">
      <c r="A196" s="62">
        <v>1</v>
      </c>
      <c r="B196" s="90" t="s">
        <v>105</v>
      </c>
      <c r="C196" s="8" t="s">
        <v>4</v>
      </c>
      <c r="D196" s="8">
        <f>5.8+5.8</f>
        <v>11.6</v>
      </c>
    </row>
    <row r="197" spans="1:4" x14ac:dyDescent="0.3">
      <c r="A197" s="62">
        <v>2</v>
      </c>
      <c r="B197" s="87" t="s">
        <v>35</v>
      </c>
      <c r="C197" s="8" t="s">
        <v>4</v>
      </c>
      <c r="D197" s="8">
        <f>5.8+5.5</f>
        <v>11.3</v>
      </c>
    </row>
    <row r="198" spans="1:4" x14ac:dyDescent="0.3">
      <c r="A198" s="62">
        <v>3</v>
      </c>
      <c r="B198" s="65" t="s">
        <v>36</v>
      </c>
      <c r="C198" s="8" t="s">
        <v>4</v>
      </c>
      <c r="D198" s="8">
        <f>D197</f>
        <v>11.3</v>
      </c>
    </row>
    <row r="199" spans="1:4" x14ac:dyDescent="0.3">
      <c r="A199" s="62">
        <v>4</v>
      </c>
      <c r="B199" s="87" t="s">
        <v>37</v>
      </c>
      <c r="C199" s="8" t="s">
        <v>4</v>
      </c>
      <c r="D199" s="8">
        <f>D198</f>
        <v>11.3</v>
      </c>
    </row>
    <row r="200" spans="1:4" x14ac:dyDescent="0.3">
      <c r="A200" s="62">
        <v>5</v>
      </c>
      <c r="B200" s="65" t="s">
        <v>38</v>
      </c>
      <c r="C200" s="8" t="s">
        <v>27</v>
      </c>
      <c r="D200" s="8">
        <f>D197*1.2</f>
        <v>13.56</v>
      </c>
    </row>
    <row r="201" spans="1:4" ht="27.6" x14ac:dyDescent="0.3">
      <c r="A201" s="62">
        <v>6</v>
      </c>
      <c r="B201" s="65" t="s">
        <v>39</v>
      </c>
      <c r="C201" s="8" t="s">
        <v>27</v>
      </c>
      <c r="D201" s="5">
        <f>D199*0.35</f>
        <v>3.9550000000000001</v>
      </c>
    </row>
    <row r="202" spans="1:4" x14ac:dyDescent="0.3">
      <c r="A202" s="62">
        <v>7</v>
      </c>
      <c r="B202" s="45" t="s">
        <v>92</v>
      </c>
      <c r="C202" s="8" t="s">
        <v>29</v>
      </c>
      <c r="D202" s="5">
        <v>2</v>
      </c>
    </row>
    <row r="203" spans="1:4" x14ac:dyDescent="0.3">
      <c r="A203" s="62">
        <v>8</v>
      </c>
      <c r="B203" s="65" t="s">
        <v>28</v>
      </c>
      <c r="C203" s="8" t="s">
        <v>29</v>
      </c>
      <c r="D203" s="15">
        <v>5</v>
      </c>
    </row>
    <row r="204" spans="1:4" x14ac:dyDescent="0.3">
      <c r="A204" s="98"/>
      <c r="B204" s="110" t="s">
        <v>95</v>
      </c>
      <c r="C204" s="103"/>
      <c r="D204" s="27"/>
    </row>
    <row r="205" spans="1:4" x14ac:dyDescent="0.3">
      <c r="A205" s="62">
        <v>1</v>
      </c>
      <c r="B205" s="82" t="s">
        <v>106</v>
      </c>
      <c r="C205" s="4" t="s">
        <v>2</v>
      </c>
      <c r="D205" s="15">
        <v>15</v>
      </c>
    </row>
    <row r="206" spans="1:4" x14ac:dyDescent="0.3">
      <c r="A206" s="62">
        <v>2</v>
      </c>
      <c r="B206" s="82" t="s">
        <v>107</v>
      </c>
      <c r="C206" s="4" t="s">
        <v>108</v>
      </c>
      <c r="D206" s="15">
        <v>15</v>
      </c>
    </row>
    <row r="207" spans="1:4" x14ac:dyDescent="0.3">
      <c r="A207" s="62">
        <v>3</v>
      </c>
      <c r="B207" s="82" t="s">
        <v>109</v>
      </c>
      <c r="C207" s="4" t="s">
        <v>110</v>
      </c>
      <c r="D207" s="15">
        <v>15</v>
      </c>
    </row>
    <row r="208" spans="1:4" x14ac:dyDescent="0.3">
      <c r="A208" s="62">
        <v>4</v>
      </c>
      <c r="B208" s="65" t="s">
        <v>41</v>
      </c>
      <c r="C208" s="20" t="s">
        <v>12</v>
      </c>
      <c r="D208" s="8">
        <v>1</v>
      </c>
    </row>
    <row r="209" spans="1:4" x14ac:dyDescent="0.3">
      <c r="A209" s="62">
        <v>5</v>
      </c>
      <c r="B209" s="87" t="s">
        <v>42</v>
      </c>
      <c r="C209" s="8" t="s">
        <v>12</v>
      </c>
      <c r="D209" s="8">
        <v>1</v>
      </c>
    </row>
    <row r="210" spans="1:4" x14ac:dyDescent="0.3">
      <c r="A210" s="98"/>
      <c r="B210" s="110" t="s">
        <v>111</v>
      </c>
      <c r="C210" s="103"/>
      <c r="D210" s="27"/>
    </row>
    <row r="211" spans="1:4" x14ac:dyDescent="0.3">
      <c r="A211" s="62">
        <v>1</v>
      </c>
      <c r="B211" s="87" t="s">
        <v>112</v>
      </c>
      <c r="C211" s="8" t="s">
        <v>9</v>
      </c>
      <c r="D211" s="8">
        <v>2</v>
      </c>
    </row>
    <row r="212" spans="1:4" x14ac:dyDescent="0.3">
      <c r="A212" s="62">
        <v>2</v>
      </c>
      <c r="B212" s="73" t="s">
        <v>113</v>
      </c>
      <c r="C212" s="8" t="s">
        <v>9</v>
      </c>
      <c r="D212" s="8">
        <v>2</v>
      </c>
    </row>
    <row r="213" spans="1:4" x14ac:dyDescent="0.3">
      <c r="A213" s="62">
        <v>3</v>
      </c>
      <c r="B213" s="87" t="s">
        <v>114</v>
      </c>
      <c r="C213" s="8" t="s">
        <v>9</v>
      </c>
      <c r="D213" s="8">
        <v>2</v>
      </c>
    </row>
    <row r="214" spans="1:4" x14ac:dyDescent="0.3">
      <c r="A214" s="62">
        <v>4</v>
      </c>
      <c r="B214" s="87" t="s">
        <v>115</v>
      </c>
      <c r="C214" s="8" t="s">
        <v>9</v>
      </c>
      <c r="D214" s="8">
        <v>2</v>
      </c>
    </row>
    <row r="215" spans="1:4" x14ac:dyDescent="0.3">
      <c r="A215" s="98"/>
      <c r="B215" s="110" t="s">
        <v>43</v>
      </c>
      <c r="C215" s="103"/>
      <c r="D215" s="27"/>
    </row>
    <row r="216" spans="1:4" ht="27.6" x14ac:dyDescent="0.3">
      <c r="A216" s="62">
        <v>1</v>
      </c>
      <c r="B216" s="65" t="s">
        <v>44</v>
      </c>
      <c r="C216" s="8" t="s">
        <v>2</v>
      </c>
      <c r="D216" s="8">
        <v>15</v>
      </c>
    </row>
    <row r="217" spans="1:4" ht="27.6" x14ac:dyDescent="0.3">
      <c r="A217" s="62">
        <v>2</v>
      </c>
      <c r="B217" s="65" t="s">
        <v>45</v>
      </c>
      <c r="C217" s="8" t="s">
        <v>2</v>
      </c>
      <c r="D217" s="8">
        <v>2</v>
      </c>
    </row>
    <row r="218" spans="1:4" x14ac:dyDescent="0.3">
      <c r="A218" s="62">
        <v>3</v>
      </c>
      <c r="B218" s="94" t="s">
        <v>46</v>
      </c>
      <c r="C218" s="20" t="s">
        <v>12</v>
      </c>
      <c r="D218" s="20">
        <v>2</v>
      </c>
    </row>
    <row r="219" spans="1:4" x14ac:dyDescent="0.3">
      <c r="A219" s="62">
        <v>4</v>
      </c>
      <c r="B219" s="65" t="s">
        <v>116</v>
      </c>
      <c r="C219" s="8" t="s">
        <v>12</v>
      </c>
      <c r="D219" s="20">
        <v>1</v>
      </c>
    </row>
    <row r="220" spans="1:4" x14ac:dyDescent="0.3">
      <c r="A220" s="62">
        <v>5</v>
      </c>
      <c r="B220" s="65" t="s">
        <v>96</v>
      </c>
      <c r="C220" s="8" t="s">
        <v>9</v>
      </c>
      <c r="D220" s="8">
        <v>4</v>
      </c>
    </row>
    <row r="221" spans="1:4" ht="27.6" x14ac:dyDescent="0.3">
      <c r="A221" s="62">
        <v>6</v>
      </c>
      <c r="B221" s="65" t="s">
        <v>49</v>
      </c>
      <c r="C221" s="8" t="s">
        <v>2</v>
      </c>
      <c r="D221" s="47">
        <v>15</v>
      </c>
    </row>
    <row r="222" spans="1:4" ht="41.4" x14ac:dyDescent="0.3">
      <c r="A222" s="62">
        <v>7</v>
      </c>
      <c r="B222" s="95" t="s">
        <v>50</v>
      </c>
      <c r="C222" s="8" t="s">
        <v>2</v>
      </c>
      <c r="D222" s="47">
        <v>2</v>
      </c>
    </row>
    <row r="223" spans="1:4" ht="82.8" x14ac:dyDescent="0.3">
      <c r="A223" s="62">
        <v>8</v>
      </c>
      <c r="B223" s="96" t="s">
        <v>51</v>
      </c>
      <c r="C223" s="8" t="s">
        <v>12</v>
      </c>
      <c r="D223" s="8">
        <v>2</v>
      </c>
    </row>
    <row r="224" spans="1:4" ht="27.6" x14ac:dyDescent="0.3">
      <c r="A224" s="62">
        <v>9</v>
      </c>
      <c r="B224" s="65" t="s">
        <v>117</v>
      </c>
      <c r="C224" s="8" t="s">
        <v>12</v>
      </c>
      <c r="D224" s="8">
        <v>1</v>
      </c>
    </row>
    <row r="225" spans="1:5" x14ac:dyDescent="0.3">
      <c r="A225" s="62">
        <v>10</v>
      </c>
      <c r="B225" s="65" t="s">
        <v>53</v>
      </c>
      <c r="C225" s="8" t="s">
        <v>9</v>
      </c>
      <c r="D225" s="8">
        <v>4</v>
      </c>
    </row>
    <row r="226" spans="1:5" x14ac:dyDescent="0.3">
      <c r="A226" s="98"/>
      <c r="B226" s="110" t="s">
        <v>54</v>
      </c>
      <c r="C226" s="103"/>
      <c r="D226" s="27"/>
    </row>
    <row r="227" spans="1:5" ht="27.6" x14ac:dyDescent="0.3">
      <c r="A227" s="62">
        <v>1</v>
      </c>
      <c r="B227" s="67" t="s">
        <v>55</v>
      </c>
      <c r="C227" s="8" t="s">
        <v>56</v>
      </c>
      <c r="D227" s="8">
        <v>1.2</v>
      </c>
    </row>
    <row r="228" spans="1:5" x14ac:dyDescent="0.3">
      <c r="A228" s="62">
        <v>2</v>
      </c>
      <c r="B228" s="97" t="s">
        <v>57</v>
      </c>
      <c r="C228" s="8" t="s">
        <v>56</v>
      </c>
      <c r="D228" s="8">
        <v>1.5</v>
      </c>
    </row>
    <row r="229" spans="1:5" ht="27.6" x14ac:dyDescent="0.3">
      <c r="A229" s="62">
        <v>3</v>
      </c>
      <c r="B229" s="67" t="s">
        <v>58</v>
      </c>
      <c r="C229" s="8" t="s">
        <v>56</v>
      </c>
      <c r="D229" s="8">
        <v>2.7</v>
      </c>
    </row>
    <row r="230" spans="1:5" x14ac:dyDescent="0.3">
      <c r="A230" s="62">
        <v>4</v>
      </c>
      <c r="B230" s="67" t="s">
        <v>59</v>
      </c>
      <c r="C230" s="8" t="s">
        <v>9</v>
      </c>
      <c r="D230" s="8">
        <v>1</v>
      </c>
    </row>
    <row r="231" spans="1:5" ht="80.400000000000006" customHeight="1" x14ac:dyDescent="0.3">
      <c r="A231" s="117" t="s">
        <v>141</v>
      </c>
      <c r="B231" s="117"/>
      <c r="C231" s="117"/>
      <c r="D231" s="117"/>
      <c r="E231" s="85"/>
    </row>
    <row r="232" spans="1:5" x14ac:dyDescent="0.3">
      <c r="A232" s="80"/>
      <c r="B232" s="80"/>
      <c r="C232" s="80"/>
      <c r="D232" s="80"/>
      <c r="E232" s="85"/>
    </row>
    <row r="233" spans="1:5" x14ac:dyDescent="0.3">
      <c r="A233" s="60" t="s">
        <v>136</v>
      </c>
      <c r="B233" s="81" t="s">
        <v>137</v>
      </c>
      <c r="C233" s="50"/>
      <c r="D233" s="50"/>
    </row>
    <row r="234" spans="1:5" x14ac:dyDescent="0.3">
      <c r="A234" s="27"/>
      <c r="B234" s="102" t="s">
        <v>0</v>
      </c>
      <c r="C234" s="103"/>
      <c r="D234" s="27"/>
    </row>
    <row r="235" spans="1:5" x14ac:dyDescent="0.3">
      <c r="A235" s="62">
        <v>1</v>
      </c>
      <c r="B235" s="7" t="s">
        <v>8</v>
      </c>
      <c r="C235" s="15" t="s">
        <v>12</v>
      </c>
      <c r="D235" s="18">
        <v>1</v>
      </c>
    </row>
    <row r="236" spans="1:5" x14ac:dyDescent="0.3">
      <c r="A236" s="62">
        <v>2</v>
      </c>
      <c r="B236" s="7" t="s">
        <v>83</v>
      </c>
      <c r="C236" s="8" t="s">
        <v>71</v>
      </c>
      <c r="D236" s="44">
        <v>7.6</v>
      </c>
    </row>
    <row r="237" spans="1:5" x14ac:dyDescent="0.3">
      <c r="A237" s="62">
        <v>3</v>
      </c>
      <c r="B237" s="7" t="s">
        <v>100</v>
      </c>
      <c r="C237" s="8" t="s">
        <v>73</v>
      </c>
      <c r="D237" s="5">
        <v>5</v>
      </c>
    </row>
    <row r="238" spans="1:5" x14ac:dyDescent="0.3">
      <c r="A238" s="62">
        <v>4</v>
      </c>
      <c r="B238" s="9" t="s">
        <v>11</v>
      </c>
      <c r="C238" s="8" t="s">
        <v>12</v>
      </c>
      <c r="D238" s="18">
        <v>1</v>
      </c>
    </row>
    <row r="239" spans="1:5" ht="27.6" x14ac:dyDescent="0.3">
      <c r="A239" s="62">
        <v>5</v>
      </c>
      <c r="B239" s="9" t="s">
        <v>14</v>
      </c>
      <c r="C239" s="8" t="s">
        <v>12</v>
      </c>
      <c r="D239" s="18">
        <v>2</v>
      </c>
    </row>
    <row r="240" spans="1:5" x14ac:dyDescent="0.3">
      <c r="A240" s="98"/>
      <c r="B240" s="109" t="s">
        <v>15</v>
      </c>
      <c r="C240" s="109"/>
      <c r="D240" s="98"/>
    </row>
    <row r="241" spans="1:4" x14ac:dyDescent="0.3">
      <c r="A241" s="62">
        <v>1</v>
      </c>
      <c r="B241" s="7" t="s">
        <v>16</v>
      </c>
      <c r="C241" s="8" t="s">
        <v>12</v>
      </c>
      <c r="D241" s="18">
        <v>1</v>
      </c>
    </row>
    <row r="242" spans="1:4" x14ac:dyDescent="0.3">
      <c r="A242" s="62">
        <v>2</v>
      </c>
      <c r="B242" s="13" t="s">
        <v>102</v>
      </c>
      <c r="C242" s="8" t="s">
        <v>12</v>
      </c>
      <c r="D242" s="14">
        <v>1</v>
      </c>
    </row>
    <row r="243" spans="1:4" x14ac:dyDescent="0.3">
      <c r="A243" s="62">
        <v>3</v>
      </c>
      <c r="B243" s="9" t="s">
        <v>19</v>
      </c>
      <c r="C243" s="8" t="s">
        <v>2</v>
      </c>
      <c r="D243" s="14">
        <v>5</v>
      </c>
    </row>
    <row r="244" spans="1:4" x14ac:dyDescent="0.3">
      <c r="A244" s="62">
        <v>4</v>
      </c>
      <c r="B244" s="9" t="s">
        <v>17</v>
      </c>
      <c r="C244" s="8" t="s">
        <v>12</v>
      </c>
      <c r="D244" s="14">
        <v>1</v>
      </c>
    </row>
    <row r="245" spans="1:4" x14ac:dyDescent="0.3">
      <c r="A245" s="98"/>
      <c r="B245" s="109" t="s">
        <v>30</v>
      </c>
      <c r="C245" s="109"/>
      <c r="D245" s="98"/>
    </row>
    <row r="246" spans="1:4" x14ac:dyDescent="0.3">
      <c r="A246" s="62">
        <v>1</v>
      </c>
      <c r="B246" s="17" t="s">
        <v>118</v>
      </c>
      <c r="C246" s="8" t="s">
        <v>73</v>
      </c>
      <c r="D246" s="15">
        <v>5</v>
      </c>
    </row>
    <row r="247" spans="1:4" x14ac:dyDescent="0.3">
      <c r="A247" s="62">
        <v>2</v>
      </c>
      <c r="B247" s="17" t="s">
        <v>32</v>
      </c>
      <c r="C247" s="8" t="s">
        <v>73</v>
      </c>
      <c r="D247" s="15">
        <v>10</v>
      </c>
    </row>
    <row r="248" spans="1:4" x14ac:dyDescent="0.3">
      <c r="A248" s="62">
        <v>3</v>
      </c>
      <c r="B248" s="17" t="s">
        <v>119</v>
      </c>
      <c r="C248" s="8" t="s">
        <v>73</v>
      </c>
      <c r="D248" s="15">
        <f>5+1.1</f>
        <v>6.1</v>
      </c>
    </row>
    <row r="249" spans="1:4" x14ac:dyDescent="0.3">
      <c r="A249" s="62">
        <v>4</v>
      </c>
      <c r="B249" s="57" t="s">
        <v>91</v>
      </c>
      <c r="C249" s="8" t="s">
        <v>27</v>
      </c>
      <c r="D249" s="15">
        <f>5*0.3*1.2</f>
        <v>1.7999999999999998</v>
      </c>
    </row>
    <row r="250" spans="1:4" ht="27.6" x14ac:dyDescent="0.3">
      <c r="A250" s="62">
        <v>5</v>
      </c>
      <c r="B250" s="17" t="s">
        <v>39</v>
      </c>
      <c r="C250" s="8" t="s">
        <v>27</v>
      </c>
      <c r="D250" s="15">
        <v>2</v>
      </c>
    </row>
    <row r="251" spans="1:4" x14ac:dyDescent="0.3">
      <c r="A251" s="62">
        <v>6</v>
      </c>
      <c r="B251" s="17" t="s">
        <v>28</v>
      </c>
      <c r="C251" s="8" t="s">
        <v>29</v>
      </c>
      <c r="D251" s="15">
        <v>2</v>
      </c>
    </row>
    <row r="252" spans="1:4" x14ac:dyDescent="0.3">
      <c r="A252" s="98"/>
      <c r="B252" s="109" t="s">
        <v>93</v>
      </c>
      <c r="C252" s="109"/>
      <c r="D252" s="98"/>
    </row>
    <row r="253" spans="1:4" ht="27.6" x14ac:dyDescent="0.3">
      <c r="A253" s="62">
        <v>1</v>
      </c>
      <c r="B253" s="7" t="s">
        <v>86</v>
      </c>
      <c r="C253" s="8" t="s">
        <v>4</v>
      </c>
      <c r="D253" s="8">
        <v>7.6</v>
      </c>
    </row>
    <row r="254" spans="1:4" x14ac:dyDescent="0.3">
      <c r="A254" s="62">
        <v>2</v>
      </c>
      <c r="B254" s="16" t="s">
        <v>35</v>
      </c>
      <c r="C254" s="8" t="s">
        <v>4</v>
      </c>
      <c r="D254" s="8">
        <v>7.6</v>
      </c>
    </row>
    <row r="255" spans="1:4" x14ac:dyDescent="0.3">
      <c r="A255" s="62">
        <v>3</v>
      </c>
      <c r="B255" s="17" t="s">
        <v>36</v>
      </c>
      <c r="C255" s="8" t="s">
        <v>4</v>
      </c>
      <c r="D255" s="8">
        <v>15.2</v>
      </c>
    </row>
    <row r="256" spans="1:4" x14ac:dyDescent="0.3">
      <c r="A256" s="62">
        <v>4</v>
      </c>
      <c r="B256" s="16" t="s">
        <v>37</v>
      </c>
      <c r="C256" s="8" t="s">
        <v>4</v>
      </c>
      <c r="D256" s="8">
        <f>D255</f>
        <v>15.2</v>
      </c>
    </row>
    <row r="257" spans="1:4" x14ac:dyDescent="0.3">
      <c r="A257" s="62">
        <v>5</v>
      </c>
      <c r="B257" s="17" t="s">
        <v>38</v>
      </c>
      <c r="C257" s="8" t="s">
        <v>27</v>
      </c>
      <c r="D257" s="8">
        <f>D254*1.2</f>
        <v>9.1199999999999992</v>
      </c>
    </row>
    <row r="258" spans="1:4" ht="27.6" x14ac:dyDescent="0.3">
      <c r="A258" s="62">
        <v>6</v>
      </c>
      <c r="B258" s="17" t="s">
        <v>39</v>
      </c>
      <c r="C258" s="8" t="s">
        <v>27</v>
      </c>
      <c r="D258" s="5">
        <f>D256*0.35</f>
        <v>5.3199999999999994</v>
      </c>
    </row>
    <row r="259" spans="1:4" x14ac:dyDescent="0.3">
      <c r="A259" s="62">
        <v>7</v>
      </c>
      <c r="B259" s="99" t="s">
        <v>92</v>
      </c>
      <c r="C259" s="8" t="s">
        <v>29</v>
      </c>
      <c r="D259" s="5">
        <v>1</v>
      </c>
    </row>
    <row r="260" spans="1:4" x14ac:dyDescent="0.3">
      <c r="A260" s="62">
        <v>8</v>
      </c>
      <c r="B260" s="17" t="s">
        <v>28</v>
      </c>
      <c r="C260" s="8" t="s">
        <v>29</v>
      </c>
      <c r="D260" s="15">
        <v>5</v>
      </c>
    </row>
    <row r="261" spans="1:4" x14ac:dyDescent="0.3">
      <c r="A261" s="98"/>
      <c r="B261" s="109" t="s">
        <v>95</v>
      </c>
      <c r="C261" s="109"/>
      <c r="D261" s="98"/>
    </row>
    <row r="262" spans="1:4" x14ac:dyDescent="0.3">
      <c r="A262" s="62">
        <v>1</v>
      </c>
      <c r="B262" s="17" t="s">
        <v>41</v>
      </c>
      <c r="C262" s="20" t="s">
        <v>12</v>
      </c>
      <c r="D262" s="8">
        <v>1</v>
      </c>
    </row>
    <row r="263" spans="1:4" x14ac:dyDescent="0.3">
      <c r="A263" s="62">
        <v>2</v>
      </c>
      <c r="B263" s="16" t="s">
        <v>42</v>
      </c>
      <c r="C263" s="8" t="s">
        <v>12</v>
      </c>
      <c r="D263" s="8">
        <v>1</v>
      </c>
    </row>
    <row r="264" spans="1:4" x14ac:dyDescent="0.3">
      <c r="A264" s="98"/>
      <c r="B264" s="109" t="s">
        <v>43</v>
      </c>
      <c r="C264" s="109"/>
      <c r="D264" s="98"/>
    </row>
    <row r="265" spans="1:4" ht="27.6" x14ac:dyDescent="0.3">
      <c r="A265" s="62">
        <v>1</v>
      </c>
      <c r="B265" s="17" t="s">
        <v>45</v>
      </c>
      <c r="C265" s="8" t="s">
        <v>2</v>
      </c>
      <c r="D265" s="8">
        <v>4</v>
      </c>
    </row>
    <row r="266" spans="1:4" x14ac:dyDescent="0.3">
      <c r="A266" s="62">
        <v>2</v>
      </c>
      <c r="B266" s="46" t="s">
        <v>120</v>
      </c>
      <c r="C266" s="20" t="s">
        <v>12</v>
      </c>
      <c r="D266" s="20">
        <v>2</v>
      </c>
    </row>
    <row r="267" spans="1:4" x14ac:dyDescent="0.3">
      <c r="A267" s="62">
        <v>3</v>
      </c>
      <c r="B267" s="17" t="s">
        <v>96</v>
      </c>
      <c r="C267" s="8" t="s">
        <v>9</v>
      </c>
      <c r="D267" s="8">
        <v>3</v>
      </c>
    </row>
    <row r="268" spans="1:4" ht="41.4" x14ac:dyDescent="0.3">
      <c r="A268" s="62">
        <v>4</v>
      </c>
      <c r="B268" s="48" t="s">
        <v>50</v>
      </c>
      <c r="C268" s="8" t="s">
        <v>2</v>
      </c>
      <c r="D268" s="47">
        <v>4</v>
      </c>
    </row>
    <row r="269" spans="1:4" x14ac:dyDescent="0.3">
      <c r="A269" s="62">
        <v>5</v>
      </c>
      <c r="B269" s="49" t="s">
        <v>121</v>
      </c>
      <c r="C269" s="8" t="s">
        <v>12</v>
      </c>
      <c r="D269" s="8">
        <v>2</v>
      </c>
    </row>
    <row r="270" spans="1:4" x14ac:dyDescent="0.3">
      <c r="A270" s="62">
        <v>6</v>
      </c>
      <c r="B270" s="17" t="s">
        <v>122</v>
      </c>
      <c r="C270" s="8" t="s">
        <v>12</v>
      </c>
      <c r="D270" s="8">
        <v>1</v>
      </c>
    </row>
    <row r="271" spans="1:4" x14ac:dyDescent="0.3">
      <c r="A271" s="62">
        <v>7</v>
      </c>
      <c r="B271" s="17" t="s">
        <v>53</v>
      </c>
      <c r="C271" s="8" t="s">
        <v>9</v>
      </c>
      <c r="D271" s="8">
        <v>2</v>
      </c>
    </row>
    <row r="272" spans="1:4" x14ac:dyDescent="0.3">
      <c r="A272" s="98"/>
      <c r="B272" s="109" t="s">
        <v>54</v>
      </c>
      <c r="C272" s="109"/>
      <c r="D272" s="98"/>
    </row>
    <row r="273" spans="1:9" ht="27.6" x14ac:dyDescent="0.3">
      <c r="A273" s="62">
        <v>1</v>
      </c>
      <c r="B273" s="29" t="s">
        <v>55</v>
      </c>
      <c r="C273" s="8" t="s">
        <v>56</v>
      </c>
      <c r="D273" s="8">
        <v>1.2</v>
      </c>
    </row>
    <row r="274" spans="1:9" x14ac:dyDescent="0.3">
      <c r="A274" s="62">
        <v>2</v>
      </c>
      <c r="B274" s="29" t="s">
        <v>57</v>
      </c>
      <c r="C274" s="8" t="s">
        <v>56</v>
      </c>
      <c r="D274" s="8">
        <v>1.5</v>
      </c>
    </row>
    <row r="275" spans="1:9" ht="27.6" x14ac:dyDescent="0.3">
      <c r="A275" s="62">
        <v>3</v>
      </c>
      <c r="B275" s="29" t="s">
        <v>58</v>
      </c>
      <c r="C275" s="8" t="s">
        <v>56</v>
      </c>
      <c r="D275" s="8">
        <v>2.7</v>
      </c>
    </row>
    <row r="276" spans="1:9" x14ac:dyDescent="0.3">
      <c r="A276" s="62">
        <v>4</v>
      </c>
      <c r="B276" s="29" t="s">
        <v>59</v>
      </c>
      <c r="C276" s="8" t="s">
        <v>9</v>
      </c>
      <c r="D276" s="8">
        <v>1</v>
      </c>
    </row>
    <row r="277" spans="1:9" ht="88.2" customHeight="1" x14ac:dyDescent="0.3">
      <c r="A277" s="117" t="s">
        <v>142</v>
      </c>
      <c r="B277" s="117"/>
      <c r="C277" s="117"/>
      <c r="D277" s="117"/>
      <c r="E277" s="100"/>
    </row>
    <row r="279" spans="1:9" ht="60.6" customHeight="1" x14ac:dyDescent="0.3">
      <c r="A279" s="101" t="s">
        <v>143</v>
      </c>
      <c r="B279" s="101"/>
      <c r="C279" s="101"/>
      <c r="D279" s="101"/>
      <c r="E279" s="101"/>
      <c r="F279" s="101"/>
      <c r="G279" s="101"/>
      <c r="H279" s="101"/>
      <c r="I279" s="101"/>
    </row>
  </sheetData>
  <mergeCells count="49">
    <mergeCell ref="A277:D277"/>
    <mergeCell ref="B264:C264"/>
    <mergeCell ref="B272:C272"/>
    <mergeCell ref="B226:C226"/>
    <mergeCell ref="B234:C234"/>
    <mergeCell ref="B240:C240"/>
    <mergeCell ref="B245:C245"/>
    <mergeCell ref="B252:C252"/>
    <mergeCell ref="B261:C261"/>
    <mergeCell ref="A231:D231"/>
    <mergeCell ref="B121:C121"/>
    <mergeCell ref="B126:C126"/>
    <mergeCell ref="B215:C215"/>
    <mergeCell ref="B140:C140"/>
    <mergeCell ref="B151:C151"/>
    <mergeCell ref="B154:C154"/>
    <mergeCell ref="B157:C157"/>
    <mergeCell ref="B164:C164"/>
    <mergeCell ref="B178:C178"/>
    <mergeCell ref="B183:C183"/>
    <mergeCell ref="B188:C188"/>
    <mergeCell ref="B195:C195"/>
    <mergeCell ref="B204:C204"/>
    <mergeCell ref="B210:C210"/>
    <mergeCell ref="A162:D162"/>
    <mergeCell ref="B76:C76"/>
    <mergeCell ref="B79:C79"/>
    <mergeCell ref="B90:C90"/>
    <mergeCell ref="A95:D95"/>
    <mergeCell ref="A117:D117"/>
    <mergeCell ref="B99:C99"/>
    <mergeCell ref="B103:C103"/>
    <mergeCell ref="B112:C112"/>
    <mergeCell ref="A279:I279"/>
    <mergeCell ref="A46:B46"/>
    <mergeCell ref="A2:D2"/>
    <mergeCell ref="C1:D1"/>
    <mergeCell ref="A4:D4"/>
    <mergeCell ref="B68:D68"/>
    <mergeCell ref="A65:D65"/>
    <mergeCell ref="A7:B7"/>
    <mergeCell ref="A18:B18"/>
    <mergeCell ref="A23:B23"/>
    <mergeCell ref="A31:B31"/>
    <mergeCell ref="A38:B38"/>
    <mergeCell ref="B129:C129"/>
    <mergeCell ref="A49:B49"/>
    <mergeCell ref="B60:C60"/>
    <mergeCell ref="B69:C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2023-10-25T15:30:39Z</dcterms:modified>
</cp:coreProperties>
</file>